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G 1st  &amp; 3rd Sem tabulation sheet, Dec 16\3rd Semester Tabulation Sheet  Nov -Dec  2016\"/>
    </mc:Choice>
  </mc:AlternateContent>
  <bookViews>
    <workbookView xWindow="240" yWindow="75" windowWidth="20115" windowHeight="7995" activeTab="1"/>
  </bookViews>
  <sheets>
    <sheet name=" M.Sc Phy (3rd)" sheetId="1" r:id="rId1"/>
    <sheet name=" Chem (3rd" sheetId="2" r:id="rId2"/>
    <sheet name="Maths (3rd)" sheetId="4" r:id="rId3"/>
  </sheets>
  <calcPr calcId="152511"/>
</workbook>
</file>

<file path=xl/calcChain.xml><?xml version="1.0" encoding="utf-8"?>
<calcChain xmlns="http://schemas.openxmlformats.org/spreadsheetml/2006/main">
  <c r="L8" i="2" l="1"/>
  <c r="M8" i="2"/>
  <c r="L9" i="2"/>
  <c r="M9" i="2" s="1"/>
  <c r="L10" i="2"/>
  <c r="M10" i="2" s="1"/>
  <c r="L11" i="2"/>
  <c r="M11" i="2"/>
  <c r="L12" i="2"/>
  <c r="M12" i="2"/>
  <c r="L13" i="2"/>
  <c r="M13" i="2" s="1"/>
  <c r="L14" i="2"/>
  <c r="M14" i="2" s="1"/>
  <c r="L15" i="2"/>
  <c r="M15" i="2"/>
  <c r="L16" i="2"/>
  <c r="M16" i="2"/>
  <c r="L17" i="2"/>
  <c r="M17" i="2" s="1"/>
  <c r="L18" i="2"/>
  <c r="M18" i="2" s="1"/>
  <c r="L20" i="2"/>
  <c r="M20" i="2"/>
  <c r="L21" i="2"/>
  <c r="M21" i="2" s="1"/>
  <c r="L22" i="2"/>
  <c r="M22" i="2" s="1"/>
  <c r="L23" i="2"/>
  <c r="M23" i="2"/>
  <c r="L24" i="2"/>
  <c r="M24" i="2"/>
  <c r="L7" i="2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D16" i="2" l="1"/>
  <c r="F16" i="2"/>
  <c r="H16" i="2"/>
  <c r="J16" i="2"/>
  <c r="R16" i="2"/>
  <c r="S16" i="2" s="1"/>
  <c r="D17" i="2"/>
  <c r="F17" i="2"/>
  <c r="H17" i="2"/>
  <c r="J17" i="2"/>
  <c r="R17" i="2"/>
  <c r="S17" i="2" s="1"/>
  <c r="D19" i="1" l="1"/>
  <c r="F19" i="1"/>
  <c r="H19" i="1"/>
  <c r="J19" i="1"/>
  <c r="L19" i="1"/>
  <c r="D19" i="2"/>
  <c r="F19" i="2"/>
  <c r="H19" i="2"/>
  <c r="J19" i="2"/>
  <c r="L19" i="2" s="1"/>
  <c r="M19" i="2" s="1"/>
  <c r="D20" i="2"/>
  <c r="F20" i="2"/>
  <c r="H20" i="2"/>
  <c r="J20" i="2"/>
  <c r="R20" i="2"/>
  <c r="S20" i="2" s="1"/>
  <c r="D21" i="2"/>
  <c r="F21" i="2"/>
  <c r="H21" i="2"/>
  <c r="J21" i="2"/>
  <c r="R21" i="2"/>
  <c r="S21" i="2" s="1"/>
  <c r="D7" i="4"/>
  <c r="F7" i="4"/>
  <c r="H7" i="4"/>
  <c r="J7" i="4"/>
  <c r="L7" i="4"/>
  <c r="N7" i="4"/>
  <c r="D8" i="4"/>
  <c r="F8" i="4"/>
  <c r="H8" i="4"/>
  <c r="J8" i="4"/>
  <c r="L8" i="4"/>
  <c r="N8" i="4"/>
  <c r="D9" i="4"/>
  <c r="F9" i="4"/>
  <c r="H9" i="4"/>
  <c r="J9" i="4"/>
  <c r="L9" i="4"/>
  <c r="N9" i="4"/>
  <c r="D10" i="4"/>
  <c r="F10" i="4"/>
  <c r="H10" i="4"/>
  <c r="J10" i="4"/>
  <c r="L10" i="4"/>
  <c r="N10" i="4"/>
  <c r="D11" i="4"/>
  <c r="F11" i="4"/>
  <c r="H11" i="4"/>
  <c r="J11" i="4"/>
  <c r="L11" i="4"/>
  <c r="N11" i="4"/>
  <c r="D12" i="4"/>
  <c r="F12" i="4"/>
  <c r="H12" i="4"/>
  <c r="J12" i="4"/>
  <c r="L12" i="4"/>
  <c r="N12" i="4"/>
  <c r="R19" i="2" l="1"/>
  <c r="S19" i="2" s="1"/>
  <c r="P12" i="4"/>
  <c r="P11" i="4"/>
  <c r="P10" i="4"/>
  <c r="P9" i="4"/>
  <c r="P8" i="4"/>
  <c r="P7" i="4"/>
  <c r="O19" i="1"/>
  <c r="N13" i="4"/>
  <c r="N14" i="4"/>
  <c r="N15" i="4"/>
  <c r="N16" i="4"/>
  <c r="N17" i="4"/>
  <c r="Q12" i="4" l="1"/>
  <c r="V12" i="4"/>
  <c r="W12" i="4" s="1"/>
  <c r="Q11" i="4"/>
  <c r="V11" i="4"/>
  <c r="W11" i="4" s="1"/>
  <c r="Q10" i="4"/>
  <c r="V10" i="4"/>
  <c r="W10" i="4" s="1"/>
  <c r="Q9" i="4"/>
  <c r="V9" i="4"/>
  <c r="W9" i="4" s="1"/>
  <c r="Q8" i="4"/>
  <c r="V8" i="4"/>
  <c r="W8" i="4" s="1"/>
  <c r="Q7" i="4"/>
  <c r="V7" i="4"/>
  <c r="W7" i="4" s="1"/>
  <c r="T19" i="1"/>
  <c r="U19" i="1" s="1"/>
  <c r="L20" i="1"/>
  <c r="J20" i="1"/>
  <c r="H20" i="1"/>
  <c r="F20" i="1"/>
  <c r="D20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T20" i="1" l="1"/>
  <c r="U20" i="1" s="1"/>
  <c r="T18" i="1"/>
  <c r="U18" i="1" s="1"/>
  <c r="O17" i="1"/>
  <c r="T16" i="1"/>
  <c r="U16" i="1" s="1"/>
  <c r="T15" i="1"/>
  <c r="U15" i="1" s="1"/>
  <c r="N18" i="4"/>
  <c r="L14" i="4"/>
  <c r="L15" i="4"/>
  <c r="L16" i="4"/>
  <c r="L17" i="4"/>
  <c r="L18" i="4"/>
  <c r="O15" i="1" l="1"/>
  <c r="O20" i="1"/>
  <c r="O18" i="1"/>
  <c r="O16" i="1"/>
  <c r="T17" i="1"/>
  <c r="U17" i="1" s="1"/>
  <c r="J18" i="4"/>
  <c r="H18" i="4"/>
  <c r="F18" i="4"/>
  <c r="D18" i="4"/>
  <c r="J17" i="4"/>
  <c r="H17" i="4"/>
  <c r="F17" i="4"/>
  <c r="D17" i="4"/>
  <c r="J16" i="4"/>
  <c r="H16" i="4"/>
  <c r="F16" i="4"/>
  <c r="D16" i="4"/>
  <c r="J15" i="4"/>
  <c r="H15" i="4"/>
  <c r="F15" i="4"/>
  <c r="D15" i="4"/>
  <c r="J14" i="4"/>
  <c r="H14" i="4"/>
  <c r="F14" i="4"/>
  <c r="D14" i="4"/>
  <c r="L13" i="4"/>
  <c r="J13" i="4"/>
  <c r="H13" i="4"/>
  <c r="F13" i="4"/>
  <c r="D13" i="4"/>
  <c r="P18" i="4" l="1"/>
  <c r="V18" i="4" s="1"/>
  <c r="W18" i="4" s="1"/>
  <c r="P14" i="4"/>
  <c r="P16" i="4"/>
  <c r="P15" i="4"/>
  <c r="P17" i="4"/>
  <c r="P13" i="4"/>
  <c r="V13" i="4" l="1"/>
  <c r="W13" i="4" s="1"/>
  <c r="Q13" i="4"/>
  <c r="Q17" i="4"/>
  <c r="V17" i="4"/>
  <c r="W17" i="4" s="1"/>
  <c r="V15" i="4"/>
  <c r="W15" i="4" s="1"/>
  <c r="Q15" i="4"/>
  <c r="Q16" i="4"/>
  <c r="V16" i="4"/>
  <c r="W16" i="4" s="1"/>
  <c r="V14" i="4"/>
  <c r="W14" i="4" s="1"/>
  <c r="Q14" i="4"/>
  <c r="Q18" i="4"/>
  <c r="D7" i="1"/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O14" i="1" l="1"/>
  <c r="O13" i="1"/>
  <c r="N7" i="1"/>
  <c r="T14" i="1" l="1"/>
  <c r="U14" i="1" s="1"/>
  <c r="T13" i="1"/>
  <c r="U13" i="1" s="1"/>
  <c r="T12" i="1"/>
  <c r="U12" i="1" s="1"/>
  <c r="T11" i="1"/>
  <c r="U11" i="1" s="1"/>
  <c r="T10" i="1"/>
  <c r="U10" i="1" s="1"/>
  <c r="O10" i="1"/>
  <c r="T9" i="1"/>
  <c r="U9" i="1" s="1"/>
  <c r="O8" i="1"/>
  <c r="T8" i="1"/>
  <c r="U8" i="1" s="1"/>
  <c r="T7" i="1"/>
  <c r="U7" i="1" s="1"/>
  <c r="O9" i="1"/>
  <c r="O12" i="1"/>
  <c r="O7" i="1"/>
  <c r="O11" i="1"/>
  <c r="J24" i="2"/>
  <c r="H24" i="2"/>
  <c r="F24" i="2"/>
  <c r="D24" i="2"/>
  <c r="J23" i="2"/>
  <c r="H23" i="2"/>
  <c r="F23" i="2"/>
  <c r="D23" i="2"/>
  <c r="J22" i="2"/>
  <c r="H22" i="2"/>
  <c r="F22" i="2"/>
  <c r="D22" i="2"/>
  <c r="J18" i="2"/>
  <c r="H18" i="2"/>
  <c r="F18" i="2"/>
  <c r="D18" i="2"/>
  <c r="J15" i="2"/>
  <c r="H15" i="2"/>
  <c r="F15" i="2"/>
  <c r="D15" i="2"/>
  <c r="J14" i="2"/>
  <c r="H14" i="2"/>
  <c r="F14" i="2"/>
  <c r="D14" i="2"/>
  <c r="J13" i="2"/>
  <c r="H13" i="2"/>
  <c r="F13" i="2"/>
  <c r="D13" i="2"/>
  <c r="J12" i="2"/>
  <c r="H12" i="2"/>
  <c r="F12" i="2"/>
  <c r="D12" i="2"/>
  <c r="J11" i="2"/>
  <c r="H11" i="2"/>
  <c r="F11" i="2"/>
  <c r="D11" i="2"/>
  <c r="J10" i="2"/>
  <c r="H10" i="2"/>
  <c r="F10" i="2"/>
  <c r="D10" i="2"/>
  <c r="J9" i="2"/>
  <c r="H9" i="2"/>
  <c r="F9" i="2"/>
  <c r="D9" i="2"/>
  <c r="J8" i="2"/>
  <c r="H8" i="2"/>
  <c r="F8" i="2"/>
  <c r="D8" i="2"/>
  <c r="J7" i="2"/>
  <c r="H7" i="2"/>
  <c r="F7" i="2"/>
  <c r="D7" i="2"/>
  <c r="R23" i="2" l="1"/>
  <c r="S23" i="2" s="1"/>
  <c r="R12" i="2"/>
  <c r="S12" i="2" s="1"/>
  <c r="R18" i="2"/>
  <c r="S18" i="2" s="1"/>
  <c r="R10" i="2"/>
  <c r="S10" i="2" s="1"/>
  <c r="R24" i="2"/>
  <c r="S24" i="2" s="1"/>
  <c r="R22" i="2"/>
  <c r="S22" i="2" s="1"/>
  <c r="R7" i="2"/>
  <c r="S7" i="2" s="1"/>
  <c r="R13" i="2"/>
  <c r="S13" i="2" s="1"/>
  <c r="R8" i="2"/>
  <c r="S8" i="2" s="1"/>
  <c r="R9" i="2"/>
  <c r="S9" i="2" s="1"/>
  <c r="R11" i="2"/>
  <c r="S11" i="2" s="1"/>
  <c r="R14" i="2"/>
  <c r="S14" i="2" s="1"/>
  <c r="R15" i="2"/>
  <c r="S15" i="2" s="1"/>
  <c r="M7" i="2"/>
</calcChain>
</file>

<file path=xl/sharedStrings.xml><?xml version="1.0" encoding="utf-8"?>
<sst xmlns="http://schemas.openxmlformats.org/spreadsheetml/2006/main" count="380" uniqueCount="118">
  <si>
    <t xml:space="preserve">National Institute of Technology, Silchar </t>
  </si>
  <si>
    <t>Mathematics</t>
  </si>
  <si>
    <t>SL. No.</t>
  </si>
  <si>
    <t>Registration no.</t>
  </si>
  <si>
    <t>TCP</t>
  </si>
  <si>
    <t>TGP</t>
  </si>
  <si>
    <t>CPI</t>
  </si>
  <si>
    <t xml:space="preserve">Below </t>
  </si>
  <si>
    <t>Credit</t>
  </si>
  <si>
    <t>1st Tabulator</t>
  </si>
  <si>
    <t>2nd Tabulator</t>
  </si>
  <si>
    <t xml:space="preserve"> </t>
  </si>
  <si>
    <t>Dean, Acad</t>
  </si>
  <si>
    <t>Asstt. Register,  Academic</t>
  </si>
  <si>
    <t>Registrar</t>
  </si>
  <si>
    <t>Asstt. Registrar, Acad</t>
  </si>
  <si>
    <t>SPI/3rd</t>
  </si>
  <si>
    <t>1st sem</t>
  </si>
  <si>
    <t>2nd Sem</t>
  </si>
  <si>
    <t>3rd Sem</t>
  </si>
  <si>
    <t>1st Sem</t>
  </si>
  <si>
    <t>CH 609</t>
  </si>
  <si>
    <t>Chemical Engg.Principles</t>
  </si>
  <si>
    <t>CH 610</t>
  </si>
  <si>
    <t>Polymer Chemistry</t>
  </si>
  <si>
    <t>CH 611</t>
  </si>
  <si>
    <t>Eniv. Chem Lab.</t>
  </si>
  <si>
    <t>1ST SEM</t>
  </si>
  <si>
    <t>2ND SEM</t>
  </si>
  <si>
    <t>3RD</t>
  </si>
  <si>
    <t>27+27+27</t>
  </si>
  <si>
    <t>PH 6030</t>
  </si>
  <si>
    <t>Electrodynamics-II</t>
  </si>
  <si>
    <t>PH 6031</t>
  </si>
  <si>
    <t>PH 6032</t>
  </si>
  <si>
    <t>Experimental Techniques</t>
  </si>
  <si>
    <t>PH 6033</t>
  </si>
  <si>
    <t>PH 6034</t>
  </si>
  <si>
    <t>Physics Lab -III</t>
  </si>
  <si>
    <t xml:space="preserve">SPI/ 3rd </t>
  </si>
  <si>
    <t>MA-6301</t>
  </si>
  <si>
    <t>Discrete Mathematical Structure</t>
  </si>
  <si>
    <t>MA-6302</t>
  </si>
  <si>
    <t>Mathematical Methods</t>
  </si>
  <si>
    <t>MA-6303</t>
  </si>
  <si>
    <t>Numerical Methods &amp; Computer Programming</t>
  </si>
  <si>
    <t>MA-6304</t>
  </si>
  <si>
    <t>Number Theory &amp; Cryptography</t>
  </si>
  <si>
    <t>MA - 6305</t>
  </si>
  <si>
    <t>Minor Project &amp; Seminar</t>
  </si>
  <si>
    <t>40+40+40</t>
  </si>
  <si>
    <t>30+24+24</t>
  </si>
  <si>
    <t>15-47-101</t>
  </si>
  <si>
    <t>15-47-102</t>
  </si>
  <si>
    <t>15-47-103</t>
  </si>
  <si>
    <t>15-47-104</t>
  </si>
  <si>
    <t>15-47-105</t>
  </si>
  <si>
    <t>15-47-106</t>
  </si>
  <si>
    <t>15-47-107</t>
  </si>
  <si>
    <t>15-47-108</t>
  </si>
  <si>
    <t>15-47-109</t>
  </si>
  <si>
    <t>15-47-112</t>
  </si>
  <si>
    <t>15-47-113</t>
  </si>
  <si>
    <t>15-47-114</t>
  </si>
  <si>
    <t>MA- 6312/6312</t>
  </si>
  <si>
    <t>El-1:Fuzzy Logic &amp; Belief Theory/Graph Theory</t>
  </si>
  <si>
    <t>3rd  Semester M. Sc.(Mathematics) Tabulation sheet, November-December 2016</t>
  </si>
  <si>
    <t>3rd Semester M. Sc.(Applied Chem) Tabulation sheet, November-December 2016</t>
  </si>
  <si>
    <t>CH 613</t>
  </si>
  <si>
    <t>Solvent Free Chemical Transformation (El-II)</t>
  </si>
  <si>
    <t xml:space="preserve">                                                                                                                                   APPLIED PHYSICS</t>
  </si>
  <si>
    <t>3rd Semester M. Sc.(Applied Phy) Tabulation sheet,  November-December 2016</t>
  </si>
  <si>
    <t>Applied Chemistry</t>
  </si>
  <si>
    <t>Atomic &amp; Molecular Physics</t>
  </si>
  <si>
    <t>Condensed Matter Phy-II</t>
  </si>
  <si>
    <t>15-48-101</t>
  </si>
  <si>
    <t>15-48-102</t>
  </si>
  <si>
    <t>15-48-103</t>
  </si>
  <si>
    <t>15-48-104</t>
  </si>
  <si>
    <t>15-48-105</t>
  </si>
  <si>
    <t>15-48-106</t>
  </si>
  <si>
    <t>15-48-107</t>
  </si>
  <si>
    <t>15-48-108</t>
  </si>
  <si>
    <t>15-48-109</t>
  </si>
  <si>
    <t>15-48-110</t>
  </si>
  <si>
    <t>15-48-111</t>
  </si>
  <si>
    <t>15-48-112</t>
  </si>
  <si>
    <t>15-48-113</t>
  </si>
  <si>
    <t>15-48-114</t>
  </si>
  <si>
    <t>15-48-115</t>
  </si>
  <si>
    <t>15-48-116</t>
  </si>
  <si>
    <t>15-48-117</t>
  </si>
  <si>
    <t>15-48-118</t>
  </si>
  <si>
    <t>15-49-101</t>
  </si>
  <si>
    <t>15-49-102</t>
  </si>
  <si>
    <t>15-49-103</t>
  </si>
  <si>
    <t>15-49-104</t>
  </si>
  <si>
    <t>15-49-105</t>
  </si>
  <si>
    <t>15-49-106</t>
  </si>
  <si>
    <t>15-49-107</t>
  </si>
  <si>
    <t>15-49-108</t>
  </si>
  <si>
    <t>15-49-109</t>
  </si>
  <si>
    <t>15-49-110</t>
  </si>
  <si>
    <t>15-49-111</t>
  </si>
  <si>
    <t>15-49-112</t>
  </si>
  <si>
    <t>15-49-113</t>
  </si>
  <si>
    <t>15-49-114</t>
  </si>
  <si>
    <t>BC</t>
  </si>
  <si>
    <t>DD</t>
  </si>
  <si>
    <t>CD</t>
  </si>
  <si>
    <t>BB</t>
  </si>
  <si>
    <t>CC</t>
  </si>
  <si>
    <t>AB</t>
  </si>
  <si>
    <t>AA</t>
  </si>
  <si>
    <t>SPI              3rd Sem</t>
  </si>
  <si>
    <t>Registration No.</t>
  </si>
  <si>
    <t>MA- 6312- F L &amp; Belief  Theory- taken  two students - Regn. No. 15-47-104 &amp; 15-47-106- Bold   &amp; Rest- MA 6313- Graph Theory</t>
  </si>
  <si>
    <t>15-48-112- CH-503-Physical Chem(1st semester) Passed in Nov-Dec/16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</si>
</sst>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6"/>
      <name val="Times New Roman"/>
      <family val="1"/>
    </font>
    <font>
      <sz val="16"/>
      <name val="Calibri"/>
      <family val="2"/>
    </font>
    <font>
      <b/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4"/>
      <name val="Calibri"/>
      <family val="2"/>
    </font>
    <font>
      <sz val="14"/>
      <name val="Arial"/>
      <family val="2"/>
    </font>
    <font>
      <b/>
      <sz val="18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6" fillId="0" borderId="4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7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11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5" fillId="0" borderId="7" xfId="0" applyFont="1" applyBorder="1" applyAlignment="1"/>
    <xf numFmtId="0" fontId="0" fillId="0" borderId="0" xfId="0" applyAlignment="1"/>
    <xf numFmtId="2" fontId="9" fillId="0" borderId="4" xfId="0" applyNumberFormat="1" applyFont="1" applyBorder="1" applyAlignment="1">
      <alignment horizontal="center" vertical="center" wrapText="1"/>
    </xf>
    <xf numFmtId="2" fontId="9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/>
    <xf numFmtId="0" fontId="1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3" fillId="0" borderId="4" xfId="0" applyFont="1" applyBorder="1"/>
    <xf numFmtId="0" fontId="2" fillId="0" borderId="1" xfId="0" applyFont="1" applyBorder="1" applyAlignment="1"/>
    <xf numFmtId="0" fontId="15" fillId="0" borderId="2" xfId="0" applyFont="1" applyBorder="1" applyAlignment="1"/>
    <xf numFmtId="0" fontId="15" fillId="0" borderId="3" xfId="0" applyFont="1" applyBorder="1" applyAlignment="1"/>
    <xf numFmtId="0" fontId="1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A13" zoomScale="89" zoomScaleNormal="89" workbookViewId="0">
      <selection activeCell="T7" sqref="T7"/>
    </sheetView>
  </sheetViews>
  <sheetFormatPr defaultRowHeight="15" x14ac:dyDescent="0.25"/>
  <cols>
    <col min="1" max="1" width="7" customWidth="1"/>
    <col min="2" max="2" width="16.7109375" customWidth="1"/>
    <col min="3" max="3" width="9.85546875" customWidth="1"/>
    <col min="4" max="5" width="10.28515625" customWidth="1"/>
    <col min="6" max="6" width="10.5703125" customWidth="1"/>
    <col min="7" max="9" width="10.7109375" customWidth="1"/>
    <col min="10" max="11" width="10.85546875" customWidth="1"/>
    <col min="12" max="12" width="11" customWidth="1"/>
    <col min="13" max="13" width="8.42578125" customWidth="1"/>
    <col min="14" max="14" width="8.7109375" customWidth="1"/>
    <col min="15" max="15" width="11.42578125" customWidth="1"/>
    <col min="16" max="16" width="9" customWidth="1"/>
    <col min="17" max="17" width="7.85546875" customWidth="1"/>
    <col min="18" max="18" width="8.140625" customWidth="1"/>
    <col min="19" max="19" width="8.28515625" customWidth="1"/>
    <col min="20" max="20" width="10" customWidth="1"/>
    <col min="21" max="21" width="9.7109375" customWidth="1"/>
  </cols>
  <sheetData>
    <row r="1" spans="1:21" ht="18.7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8.75" x14ac:dyDescent="0.25">
      <c r="A2" s="60" t="s">
        <v>71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8.75" x14ac:dyDescent="0.3">
      <c r="A3" s="62" t="s">
        <v>70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</row>
    <row r="4" spans="1:21" ht="15" customHeight="1" x14ac:dyDescent="0.25">
      <c r="A4" s="65" t="s">
        <v>2</v>
      </c>
      <c r="B4" s="58" t="s">
        <v>3</v>
      </c>
      <c r="C4" s="60" t="s">
        <v>31</v>
      </c>
      <c r="D4" s="60"/>
      <c r="E4" s="60" t="s">
        <v>33</v>
      </c>
      <c r="F4" s="60"/>
      <c r="G4" s="60" t="s">
        <v>34</v>
      </c>
      <c r="H4" s="60"/>
      <c r="I4" s="60" t="s">
        <v>36</v>
      </c>
      <c r="J4" s="60"/>
      <c r="K4" s="60" t="s">
        <v>37</v>
      </c>
      <c r="L4" s="60"/>
      <c r="M4" s="54" t="s">
        <v>4</v>
      </c>
      <c r="N4" s="54" t="s">
        <v>5</v>
      </c>
      <c r="O4" s="54" t="s">
        <v>39</v>
      </c>
      <c r="P4" s="60" t="s">
        <v>27</v>
      </c>
      <c r="Q4" s="60"/>
      <c r="R4" s="60" t="s">
        <v>28</v>
      </c>
      <c r="S4" s="60"/>
      <c r="T4" s="26" t="s">
        <v>29</v>
      </c>
      <c r="U4" s="28" t="s">
        <v>6</v>
      </c>
    </row>
    <row r="5" spans="1:21" ht="33.75" customHeight="1" x14ac:dyDescent="0.25">
      <c r="A5" s="65"/>
      <c r="B5" s="66"/>
      <c r="C5" s="67" t="s">
        <v>32</v>
      </c>
      <c r="D5" s="67"/>
      <c r="E5" s="58" t="s">
        <v>73</v>
      </c>
      <c r="F5" s="58"/>
      <c r="G5" s="58" t="s">
        <v>35</v>
      </c>
      <c r="H5" s="59"/>
      <c r="I5" s="58" t="s">
        <v>74</v>
      </c>
      <c r="J5" s="59"/>
      <c r="K5" s="59" t="s">
        <v>38</v>
      </c>
      <c r="L5" s="59"/>
      <c r="M5" s="54"/>
      <c r="N5" s="55"/>
      <c r="O5" s="54"/>
      <c r="P5" s="56" t="s">
        <v>4</v>
      </c>
      <c r="Q5" s="56" t="s">
        <v>5</v>
      </c>
      <c r="R5" s="56" t="s">
        <v>4</v>
      </c>
      <c r="S5" s="56" t="s">
        <v>5</v>
      </c>
      <c r="T5" s="27" t="s">
        <v>6</v>
      </c>
      <c r="U5" s="33" t="s">
        <v>7</v>
      </c>
    </row>
    <row r="6" spans="1:21" ht="20.25" customHeight="1" x14ac:dyDescent="0.25">
      <c r="A6" s="65"/>
      <c r="B6" s="66"/>
      <c r="C6" s="25" t="s">
        <v>8</v>
      </c>
      <c r="D6" s="25">
        <v>6</v>
      </c>
      <c r="E6" s="25" t="s">
        <v>8</v>
      </c>
      <c r="F6" s="25">
        <v>6</v>
      </c>
      <c r="G6" s="25" t="s">
        <v>8</v>
      </c>
      <c r="H6" s="25">
        <v>6</v>
      </c>
      <c r="I6" s="25" t="s">
        <v>8</v>
      </c>
      <c r="J6" s="25">
        <v>6</v>
      </c>
      <c r="K6" s="25" t="s">
        <v>8</v>
      </c>
      <c r="L6" s="25">
        <v>3</v>
      </c>
      <c r="M6" s="54"/>
      <c r="N6" s="55"/>
      <c r="O6" s="54"/>
      <c r="P6" s="57"/>
      <c r="Q6" s="57"/>
      <c r="R6" s="57"/>
      <c r="S6" s="57"/>
      <c r="T6" s="30" t="s">
        <v>30</v>
      </c>
      <c r="U6" s="4">
        <v>5</v>
      </c>
    </row>
    <row r="7" spans="1:21" ht="28.5" customHeight="1" x14ac:dyDescent="0.25">
      <c r="A7" s="20">
        <v>1</v>
      </c>
      <c r="B7" s="21" t="s">
        <v>93</v>
      </c>
      <c r="C7" s="22" t="s">
        <v>107</v>
      </c>
      <c r="D7" s="20">
        <f t="shared" ref="D7:D14" si="0">IF(C7="AA",10, IF(C7="AB",9, IF(C7="BB",8, IF(C7="BC",7,IF(C7="CC",6, IF(C7="CD",5, IF(C7="DD",4,IF(C7="F",0))))))))</f>
        <v>7</v>
      </c>
      <c r="E7" s="20" t="s">
        <v>107</v>
      </c>
      <c r="F7" s="20">
        <f t="shared" ref="F7:F14" si="1">IF(E7="AA",10, IF(E7="AB",9, IF(E7="BB",8, IF(E7="BC",7,IF(E7="CC",6, IF(E7="CD",5, IF(E7="DD",4,IF(E7="F",0))))))))</f>
        <v>7</v>
      </c>
      <c r="G7" s="20" t="s">
        <v>111</v>
      </c>
      <c r="H7" s="23">
        <f t="shared" ref="H7:H14" si="2">IF(G7="AA",10, IF(G7="AB",9, IF(G7="BB",8, IF(G7="BC",7,IF(G7="CC",6, IF(G7="CD",5, IF(G7="DD",4,IF(G7="F",0))))))))</f>
        <v>6</v>
      </c>
      <c r="I7" s="23" t="s">
        <v>111</v>
      </c>
      <c r="J7" s="23">
        <f t="shared" ref="J7:J14" si="3">IF(I7="AA",10, IF(I7="AB",9, IF(I7="BB",8, IF(I7="BC",7,IF(I7="CC",6, IF(I7="CD",5, IF(I7="DD",4,IF(I7="F",0))))))))</f>
        <v>6</v>
      </c>
      <c r="K7" s="23" t="s">
        <v>112</v>
      </c>
      <c r="L7" s="23">
        <f t="shared" ref="L7:L14" si="4">IF(K7="AA",10, IF(K7="AB",9, IF(K7="BB",8, IF(K7="BC",7,IF(K7="CC",6, IF(K7="CD",5, IF(K7="DD",4,IF(K7="F",0))))))))</f>
        <v>9</v>
      </c>
      <c r="M7" s="23">
        <v>27</v>
      </c>
      <c r="N7" s="23">
        <f>(D7*6+F7*6+H7*6+J7*6+L7*3)</f>
        <v>183</v>
      </c>
      <c r="O7" s="24">
        <f t="shared" ref="O7:O14" si="5">N7/M7</f>
        <v>6.7777777777777777</v>
      </c>
      <c r="P7" s="23">
        <v>27</v>
      </c>
      <c r="Q7" s="23">
        <v>192</v>
      </c>
      <c r="R7" s="23">
        <v>27</v>
      </c>
      <c r="S7" s="31">
        <v>198</v>
      </c>
      <c r="T7" s="7">
        <f>(N7+Q7+S7)/(M7+P7+R7)</f>
        <v>7.0740740740740744</v>
      </c>
      <c r="U7" s="29" t="str">
        <f>IF(T7&lt;5,"***","-")</f>
        <v>-</v>
      </c>
    </row>
    <row r="8" spans="1:21" ht="29.25" customHeight="1" x14ac:dyDescent="0.25">
      <c r="A8" s="20">
        <v>2</v>
      </c>
      <c r="B8" s="21" t="s">
        <v>94</v>
      </c>
      <c r="C8" s="22" t="s">
        <v>107</v>
      </c>
      <c r="D8" s="20">
        <f t="shared" si="0"/>
        <v>7</v>
      </c>
      <c r="E8" s="20" t="s">
        <v>110</v>
      </c>
      <c r="F8" s="20">
        <f t="shared" si="1"/>
        <v>8</v>
      </c>
      <c r="G8" s="20" t="s">
        <v>111</v>
      </c>
      <c r="H8" s="23">
        <f t="shared" si="2"/>
        <v>6</v>
      </c>
      <c r="I8" s="23" t="s">
        <v>107</v>
      </c>
      <c r="J8" s="23">
        <f t="shared" si="3"/>
        <v>7</v>
      </c>
      <c r="K8" s="23" t="s">
        <v>112</v>
      </c>
      <c r="L8" s="23">
        <f t="shared" si="4"/>
        <v>9</v>
      </c>
      <c r="M8" s="23">
        <v>27</v>
      </c>
      <c r="N8" s="23">
        <f t="shared" ref="N8:N20" si="6">(D8*6+F8*6+H8*6+J8*6+L8*3)</f>
        <v>195</v>
      </c>
      <c r="O8" s="24">
        <f t="shared" si="5"/>
        <v>7.2222222222222223</v>
      </c>
      <c r="P8" s="23">
        <v>27</v>
      </c>
      <c r="Q8" s="23">
        <v>201</v>
      </c>
      <c r="R8" s="23">
        <v>27</v>
      </c>
      <c r="S8" s="31">
        <v>216</v>
      </c>
      <c r="T8" s="7">
        <f t="shared" ref="T8:T14" si="7">(N8+Q8+S8)/(M8+P8+R8)</f>
        <v>7.5555555555555554</v>
      </c>
      <c r="U8" s="29" t="str">
        <f t="shared" ref="U8:U14" si="8">IF(T8&lt;5,"***","-")</f>
        <v>-</v>
      </c>
    </row>
    <row r="9" spans="1:21" ht="27" customHeight="1" x14ac:dyDescent="0.25">
      <c r="A9" s="20">
        <v>3</v>
      </c>
      <c r="B9" s="21" t="s">
        <v>95</v>
      </c>
      <c r="C9" s="22" t="s">
        <v>113</v>
      </c>
      <c r="D9" s="20">
        <f t="shared" si="0"/>
        <v>10</v>
      </c>
      <c r="E9" s="20" t="s">
        <v>112</v>
      </c>
      <c r="F9" s="20">
        <f t="shared" si="1"/>
        <v>9</v>
      </c>
      <c r="G9" s="23" t="s">
        <v>107</v>
      </c>
      <c r="H9" s="23">
        <f t="shared" si="2"/>
        <v>7</v>
      </c>
      <c r="I9" s="23" t="s">
        <v>107</v>
      </c>
      <c r="J9" s="23">
        <f t="shared" si="3"/>
        <v>7</v>
      </c>
      <c r="K9" s="23" t="s">
        <v>112</v>
      </c>
      <c r="L9" s="23">
        <f t="shared" si="4"/>
        <v>9</v>
      </c>
      <c r="M9" s="23">
        <v>27</v>
      </c>
      <c r="N9" s="23">
        <f t="shared" si="6"/>
        <v>225</v>
      </c>
      <c r="O9" s="24">
        <f t="shared" si="5"/>
        <v>8.3333333333333339</v>
      </c>
      <c r="P9" s="23">
        <v>27</v>
      </c>
      <c r="Q9" s="23">
        <v>231</v>
      </c>
      <c r="R9" s="23">
        <v>27</v>
      </c>
      <c r="S9" s="31">
        <v>237</v>
      </c>
      <c r="T9" s="7">
        <f t="shared" si="7"/>
        <v>8.5555555555555554</v>
      </c>
      <c r="U9" s="29" t="str">
        <f t="shared" si="8"/>
        <v>-</v>
      </c>
    </row>
    <row r="10" spans="1:21" ht="30" customHeight="1" x14ac:dyDescent="0.25">
      <c r="A10" s="20">
        <v>4</v>
      </c>
      <c r="B10" s="21" t="s">
        <v>96</v>
      </c>
      <c r="C10" s="22" t="s">
        <v>111</v>
      </c>
      <c r="D10" s="20">
        <f t="shared" si="0"/>
        <v>6</v>
      </c>
      <c r="E10" s="20" t="s">
        <v>111</v>
      </c>
      <c r="F10" s="20">
        <f t="shared" si="1"/>
        <v>6</v>
      </c>
      <c r="G10" s="20" t="s">
        <v>109</v>
      </c>
      <c r="H10" s="23">
        <f t="shared" si="2"/>
        <v>5</v>
      </c>
      <c r="I10" s="23" t="s">
        <v>111</v>
      </c>
      <c r="J10" s="23">
        <f t="shared" si="3"/>
        <v>6</v>
      </c>
      <c r="K10" s="23" t="s">
        <v>107</v>
      </c>
      <c r="L10" s="23">
        <f t="shared" si="4"/>
        <v>7</v>
      </c>
      <c r="M10" s="23">
        <v>27</v>
      </c>
      <c r="N10" s="23">
        <f t="shared" si="6"/>
        <v>159</v>
      </c>
      <c r="O10" s="24">
        <f t="shared" si="5"/>
        <v>5.8888888888888893</v>
      </c>
      <c r="P10" s="23">
        <v>27</v>
      </c>
      <c r="Q10" s="23">
        <v>204</v>
      </c>
      <c r="R10" s="23">
        <v>27</v>
      </c>
      <c r="S10" s="31">
        <v>177</v>
      </c>
      <c r="T10" s="7">
        <f t="shared" si="7"/>
        <v>6.666666666666667</v>
      </c>
      <c r="U10" s="29" t="str">
        <f t="shared" si="8"/>
        <v>-</v>
      </c>
    </row>
    <row r="11" spans="1:21" ht="30" customHeight="1" x14ac:dyDescent="0.25">
      <c r="A11" s="20">
        <v>5</v>
      </c>
      <c r="B11" s="21" t="s">
        <v>97</v>
      </c>
      <c r="C11" s="22" t="s">
        <v>109</v>
      </c>
      <c r="D11" s="20">
        <f t="shared" si="0"/>
        <v>5</v>
      </c>
      <c r="E11" s="20" t="s">
        <v>109</v>
      </c>
      <c r="F11" s="20">
        <f t="shared" si="1"/>
        <v>5</v>
      </c>
      <c r="G11" s="20" t="s">
        <v>108</v>
      </c>
      <c r="H11" s="23">
        <f t="shared" si="2"/>
        <v>4</v>
      </c>
      <c r="I11" s="23" t="s">
        <v>108</v>
      </c>
      <c r="J11" s="23">
        <f t="shared" si="3"/>
        <v>4</v>
      </c>
      <c r="K11" s="23" t="s">
        <v>107</v>
      </c>
      <c r="L11" s="23">
        <f t="shared" si="4"/>
        <v>7</v>
      </c>
      <c r="M11" s="23">
        <v>27</v>
      </c>
      <c r="N11" s="23">
        <f t="shared" si="6"/>
        <v>129</v>
      </c>
      <c r="O11" s="24">
        <f t="shared" si="5"/>
        <v>4.7777777777777777</v>
      </c>
      <c r="P11" s="23">
        <v>27</v>
      </c>
      <c r="Q11" s="23">
        <v>180</v>
      </c>
      <c r="R11" s="23">
        <v>27</v>
      </c>
      <c r="S11" s="31">
        <v>165</v>
      </c>
      <c r="T11" s="7">
        <f t="shared" si="7"/>
        <v>5.8518518518518521</v>
      </c>
      <c r="U11" s="29" t="str">
        <f t="shared" si="8"/>
        <v>-</v>
      </c>
    </row>
    <row r="12" spans="1:21" ht="29.25" customHeight="1" x14ac:dyDescent="0.25">
      <c r="A12" s="20">
        <v>6</v>
      </c>
      <c r="B12" s="21" t="s">
        <v>98</v>
      </c>
      <c r="C12" s="22" t="s">
        <v>108</v>
      </c>
      <c r="D12" s="20">
        <f t="shared" si="0"/>
        <v>4</v>
      </c>
      <c r="E12" s="20" t="s">
        <v>107</v>
      </c>
      <c r="F12" s="20">
        <f t="shared" si="1"/>
        <v>7</v>
      </c>
      <c r="G12" s="20" t="s">
        <v>109</v>
      </c>
      <c r="H12" s="23">
        <f t="shared" si="2"/>
        <v>5</v>
      </c>
      <c r="I12" s="23" t="s">
        <v>111</v>
      </c>
      <c r="J12" s="23">
        <f t="shared" si="3"/>
        <v>6</v>
      </c>
      <c r="K12" s="23" t="s">
        <v>110</v>
      </c>
      <c r="L12" s="23">
        <f t="shared" si="4"/>
        <v>8</v>
      </c>
      <c r="M12" s="23">
        <v>27</v>
      </c>
      <c r="N12" s="23">
        <f t="shared" si="6"/>
        <v>156</v>
      </c>
      <c r="O12" s="24">
        <f t="shared" si="5"/>
        <v>5.7777777777777777</v>
      </c>
      <c r="P12" s="23">
        <v>27</v>
      </c>
      <c r="Q12" s="23">
        <v>177</v>
      </c>
      <c r="R12" s="23">
        <v>27</v>
      </c>
      <c r="S12" s="31">
        <v>183</v>
      </c>
      <c r="T12" s="7">
        <f t="shared" si="7"/>
        <v>6.3703703703703702</v>
      </c>
      <c r="U12" s="29" t="str">
        <f t="shared" si="8"/>
        <v>-</v>
      </c>
    </row>
    <row r="13" spans="1:21" ht="29.25" customHeight="1" x14ac:dyDescent="0.25">
      <c r="A13" s="20">
        <v>7</v>
      </c>
      <c r="B13" s="21" t="s">
        <v>99</v>
      </c>
      <c r="C13" s="22" t="s">
        <v>107</v>
      </c>
      <c r="D13" s="20">
        <f t="shared" si="0"/>
        <v>7</v>
      </c>
      <c r="E13" s="22" t="s">
        <v>107</v>
      </c>
      <c r="F13" s="20">
        <f t="shared" si="1"/>
        <v>7</v>
      </c>
      <c r="G13" s="22" t="s">
        <v>109</v>
      </c>
      <c r="H13" s="23">
        <f t="shared" si="2"/>
        <v>5</v>
      </c>
      <c r="I13" s="22" t="s">
        <v>111</v>
      </c>
      <c r="J13" s="23">
        <f t="shared" si="3"/>
        <v>6</v>
      </c>
      <c r="K13" s="22" t="s">
        <v>110</v>
      </c>
      <c r="L13" s="23">
        <f t="shared" si="4"/>
        <v>8</v>
      </c>
      <c r="M13" s="23">
        <v>27</v>
      </c>
      <c r="N13" s="23">
        <f t="shared" si="6"/>
        <v>174</v>
      </c>
      <c r="O13" s="24">
        <f t="shared" si="5"/>
        <v>6.4444444444444446</v>
      </c>
      <c r="P13" s="23">
        <v>27</v>
      </c>
      <c r="Q13" s="23">
        <v>204</v>
      </c>
      <c r="R13" s="23">
        <v>27</v>
      </c>
      <c r="S13" s="31">
        <v>174</v>
      </c>
      <c r="T13" s="7">
        <f t="shared" si="7"/>
        <v>6.8148148148148149</v>
      </c>
      <c r="U13" s="29" t="str">
        <f t="shared" si="8"/>
        <v>-</v>
      </c>
    </row>
    <row r="14" spans="1:21" ht="33" customHeight="1" x14ac:dyDescent="0.25">
      <c r="A14" s="20">
        <v>8</v>
      </c>
      <c r="B14" s="21" t="s">
        <v>100</v>
      </c>
      <c r="C14" s="22" t="s">
        <v>109</v>
      </c>
      <c r="D14" s="20">
        <f t="shared" si="0"/>
        <v>5</v>
      </c>
      <c r="E14" s="22" t="s">
        <v>107</v>
      </c>
      <c r="F14" s="20">
        <f t="shared" si="1"/>
        <v>7</v>
      </c>
      <c r="G14" s="22" t="s">
        <v>108</v>
      </c>
      <c r="H14" s="23">
        <f t="shared" si="2"/>
        <v>4</v>
      </c>
      <c r="I14" s="22" t="s">
        <v>111</v>
      </c>
      <c r="J14" s="23">
        <f t="shared" si="3"/>
        <v>6</v>
      </c>
      <c r="K14" s="22" t="s">
        <v>107</v>
      </c>
      <c r="L14" s="23">
        <f t="shared" si="4"/>
        <v>7</v>
      </c>
      <c r="M14" s="23">
        <v>27</v>
      </c>
      <c r="N14" s="23">
        <f t="shared" si="6"/>
        <v>153</v>
      </c>
      <c r="O14" s="24">
        <f t="shared" si="5"/>
        <v>5.666666666666667</v>
      </c>
      <c r="P14" s="23">
        <v>27</v>
      </c>
      <c r="Q14" s="23">
        <v>174</v>
      </c>
      <c r="R14" s="23">
        <v>27</v>
      </c>
      <c r="S14" s="31">
        <v>147</v>
      </c>
      <c r="T14" s="7">
        <f t="shared" si="7"/>
        <v>5.8518518518518521</v>
      </c>
      <c r="U14" s="29" t="str">
        <f t="shared" si="8"/>
        <v>-</v>
      </c>
    </row>
    <row r="15" spans="1:21" ht="30" customHeight="1" x14ac:dyDescent="0.25">
      <c r="A15" s="20">
        <v>9</v>
      </c>
      <c r="B15" s="21" t="s">
        <v>101</v>
      </c>
      <c r="C15" s="22" t="s">
        <v>110</v>
      </c>
      <c r="D15" s="20">
        <f t="shared" ref="D15:D20" si="9">IF(C15="AA",10, IF(C15="AB",9, IF(C15="BB",8, IF(C15="BC",7,IF(C15="CC",6, IF(C15="CD",5, IF(C15="DD",4,IF(C15="F",0))))))))</f>
        <v>8</v>
      </c>
      <c r="E15" s="20" t="s">
        <v>107</v>
      </c>
      <c r="F15" s="20">
        <f t="shared" ref="F15:F20" si="10">IF(E15="AA",10, IF(E15="AB",9, IF(E15="BB",8, IF(E15="BC",7,IF(E15="CC",6, IF(E15="CD",5, IF(E15="DD",4,IF(E15="F",0))))))))</f>
        <v>7</v>
      </c>
      <c r="G15" s="20" t="s">
        <v>109</v>
      </c>
      <c r="H15" s="23">
        <f t="shared" ref="H15:H20" si="11">IF(G15="AA",10, IF(G15="AB",9, IF(G15="BB",8, IF(G15="BC",7,IF(G15="CC",6, IF(G15="CD",5, IF(G15="DD",4,IF(G15="F",0))))))))</f>
        <v>5</v>
      </c>
      <c r="I15" s="23" t="s">
        <v>111</v>
      </c>
      <c r="J15" s="23">
        <f t="shared" ref="J15:J20" si="12">IF(I15="AA",10, IF(I15="AB",9, IF(I15="BB",8, IF(I15="BC",7,IF(I15="CC",6, IF(I15="CD",5, IF(I15="DD",4,IF(I15="F",0))))))))</f>
        <v>6</v>
      </c>
      <c r="K15" s="23" t="s">
        <v>112</v>
      </c>
      <c r="L15" s="23">
        <f t="shared" ref="L15:L20" si="13">IF(K15="AA",10, IF(K15="AB",9, IF(K15="BB",8, IF(K15="BC",7,IF(K15="CC",6, IF(K15="CD",5, IF(K15="DD",4,IF(K15="F",0))))))))</f>
        <v>9</v>
      </c>
      <c r="M15" s="23">
        <v>27</v>
      </c>
      <c r="N15" s="23">
        <f t="shared" si="6"/>
        <v>183</v>
      </c>
      <c r="O15" s="24">
        <f t="shared" ref="O15:O20" si="14">N15/M15</f>
        <v>6.7777777777777777</v>
      </c>
      <c r="P15" s="23">
        <v>27</v>
      </c>
      <c r="Q15" s="23">
        <v>231</v>
      </c>
      <c r="R15" s="23">
        <v>27</v>
      </c>
      <c r="S15" s="31">
        <v>189</v>
      </c>
      <c r="T15" s="7">
        <f t="shared" ref="T15:T20" si="15">(N15+Q15+S15)/(M15+P15+R15)</f>
        <v>7.4444444444444446</v>
      </c>
      <c r="U15" s="29" t="str">
        <f t="shared" ref="U15:U20" si="16">IF(T15&lt;5,"***","-")</f>
        <v>-</v>
      </c>
    </row>
    <row r="16" spans="1:21" ht="30" customHeight="1" x14ac:dyDescent="0.25">
      <c r="A16" s="20">
        <v>10</v>
      </c>
      <c r="B16" s="21" t="s">
        <v>102</v>
      </c>
      <c r="C16" s="22" t="s">
        <v>108</v>
      </c>
      <c r="D16" s="20">
        <f t="shared" si="9"/>
        <v>4</v>
      </c>
      <c r="E16" s="20" t="s">
        <v>109</v>
      </c>
      <c r="F16" s="20">
        <f t="shared" si="10"/>
        <v>5</v>
      </c>
      <c r="G16" s="20" t="s">
        <v>109</v>
      </c>
      <c r="H16" s="23">
        <f t="shared" si="11"/>
        <v>5</v>
      </c>
      <c r="I16" s="23" t="s">
        <v>111</v>
      </c>
      <c r="J16" s="23">
        <f t="shared" si="12"/>
        <v>6</v>
      </c>
      <c r="K16" s="23" t="s">
        <v>110</v>
      </c>
      <c r="L16" s="23">
        <f t="shared" si="13"/>
        <v>8</v>
      </c>
      <c r="M16" s="23">
        <v>27</v>
      </c>
      <c r="N16" s="23">
        <f t="shared" si="6"/>
        <v>144</v>
      </c>
      <c r="O16" s="24">
        <f t="shared" si="14"/>
        <v>5.333333333333333</v>
      </c>
      <c r="P16" s="23">
        <v>27</v>
      </c>
      <c r="Q16" s="23">
        <v>192</v>
      </c>
      <c r="R16" s="23">
        <v>27</v>
      </c>
      <c r="S16" s="31">
        <v>180</v>
      </c>
      <c r="T16" s="7">
        <f t="shared" si="15"/>
        <v>6.3703703703703702</v>
      </c>
      <c r="U16" s="29" t="str">
        <f t="shared" si="16"/>
        <v>-</v>
      </c>
    </row>
    <row r="17" spans="1:21" ht="29.25" customHeight="1" x14ac:dyDescent="0.25">
      <c r="A17" s="20">
        <v>11</v>
      </c>
      <c r="B17" s="21" t="s">
        <v>103</v>
      </c>
      <c r="C17" s="22" t="s">
        <v>107</v>
      </c>
      <c r="D17" s="20">
        <f t="shared" si="9"/>
        <v>7</v>
      </c>
      <c r="E17" s="20" t="s">
        <v>110</v>
      </c>
      <c r="F17" s="20">
        <f t="shared" si="10"/>
        <v>8</v>
      </c>
      <c r="G17" s="20" t="s">
        <v>107</v>
      </c>
      <c r="H17" s="23">
        <f t="shared" si="11"/>
        <v>7</v>
      </c>
      <c r="I17" s="23" t="s">
        <v>110</v>
      </c>
      <c r="J17" s="23">
        <f t="shared" si="12"/>
        <v>8</v>
      </c>
      <c r="K17" s="23" t="s">
        <v>112</v>
      </c>
      <c r="L17" s="23">
        <f t="shared" si="13"/>
        <v>9</v>
      </c>
      <c r="M17" s="23">
        <v>27</v>
      </c>
      <c r="N17" s="23">
        <f t="shared" si="6"/>
        <v>207</v>
      </c>
      <c r="O17" s="24">
        <f t="shared" si="14"/>
        <v>7.666666666666667</v>
      </c>
      <c r="P17" s="23">
        <v>27</v>
      </c>
      <c r="Q17" s="23">
        <v>207</v>
      </c>
      <c r="R17" s="23">
        <v>27</v>
      </c>
      <c r="S17" s="31">
        <v>204</v>
      </c>
      <c r="T17" s="7">
        <f t="shared" si="15"/>
        <v>7.6296296296296298</v>
      </c>
      <c r="U17" s="29" t="str">
        <f t="shared" si="16"/>
        <v>-</v>
      </c>
    </row>
    <row r="18" spans="1:21" ht="29.25" customHeight="1" x14ac:dyDescent="0.25">
      <c r="A18" s="20">
        <v>12</v>
      </c>
      <c r="B18" s="21" t="s">
        <v>104</v>
      </c>
      <c r="C18" s="22" t="s">
        <v>109</v>
      </c>
      <c r="D18" s="20">
        <f t="shared" si="9"/>
        <v>5</v>
      </c>
      <c r="E18" s="22" t="s">
        <v>109</v>
      </c>
      <c r="F18" s="20">
        <f t="shared" si="10"/>
        <v>5</v>
      </c>
      <c r="G18" s="22" t="s">
        <v>108</v>
      </c>
      <c r="H18" s="23">
        <f t="shared" si="11"/>
        <v>4</v>
      </c>
      <c r="I18" s="22" t="s">
        <v>107</v>
      </c>
      <c r="J18" s="23">
        <f t="shared" si="12"/>
        <v>7</v>
      </c>
      <c r="K18" s="22" t="s">
        <v>110</v>
      </c>
      <c r="L18" s="23">
        <f t="shared" si="13"/>
        <v>8</v>
      </c>
      <c r="M18" s="23">
        <v>27</v>
      </c>
      <c r="N18" s="23">
        <f t="shared" si="6"/>
        <v>150</v>
      </c>
      <c r="O18" s="24">
        <f t="shared" si="14"/>
        <v>5.5555555555555554</v>
      </c>
      <c r="P18" s="23">
        <v>27</v>
      </c>
      <c r="Q18" s="23">
        <v>171</v>
      </c>
      <c r="R18" s="23">
        <v>27</v>
      </c>
      <c r="S18" s="31">
        <v>177</v>
      </c>
      <c r="T18" s="7">
        <f t="shared" si="15"/>
        <v>6.1481481481481479</v>
      </c>
      <c r="U18" s="29" t="str">
        <f t="shared" si="16"/>
        <v>-</v>
      </c>
    </row>
    <row r="19" spans="1:21" ht="29.25" customHeight="1" x14ac:dyDescent="0.25">
      <c r="A19" s="20">
        <v>13</v>
      </c>
      <c r="B19" s="21" t="s">
        <v>105</v>
      </c>
      <c r="C19" s="22" t="s">
        <v>111</v>
      </c>
      <c r="D19" s="20">
        <f t="shared" ref="D19" si="17">IF(C19="AA",10, IF(C19="AB",9, IF(C19="BB",8, IF(C19="BC",7,IF(C19="CC",6, IF(C19="CD",5, IF(C19="DD",4,IF(C19="F",0))))))))</f>
        <v>6</v>
      </c>
      <c r="E19" s="22" t="s">
        <v>110</v>
      </c>
      <c r="F19" s="20">
        <f t="shared" ref="F19" si="18">IF(E19="AA",10, IF(E19="AB",9, IF(E19="BB",8, IF(E19="BC",7,IF(E19="CC",6, IF(E19="CD",5, IF(E19="DD",4,IF(E19="F",0))))))))</f>
        <v>8</v>
      </c>
      <c r="G19" s="22" t="s">
        <v>111</v>
      </c>
      <c r="H19" s="23">
        <f t="shared" ref="H19" si="19">IF(G19="AA",10, IF(G19="AB",9, IF(G19="BB",8, IF(G19="BC",7,IF(G19="CC",6, IF(G19="CD",5, IF(G19="DD",4,IF(G19="F",0))))))))</f>
        <v>6</v>
      </c>
      <c r="I19" s="22" t="s">
        <v>107</v>
      </c>
      <c r="J19" s="23">
        <f t="shared" ref="J19" si="20">IF(I19="AA",10, IF(I19="AB",9, IF(I19="BB",8, IF(I19="BC",7,IF(I19="CC",6, IF(I19="CD",5, IF(I19="DD",4,IF(I19="F",0))))))))</f>
        <v>7</v>
      </c>
      <c r="K19" s="22" t="s">
        <v>110</v>
      </c>
      <c r="L19" s="23">
        <f t="shared" ref="L19" si="21">IF(K19="AA",10, IF(K19="AB",9, IF(K19="BB",8, IF(K19="BC",7,IF(K19="CC",6, IF(K19="CD",5, IF(K19="DD",4,IF(K19="F",0))))))))</f>
        <v>8</v>
      </c>
      <c r="M19" s="23">
        <v>27</v>
      </c>
      <c r="N19" s="23">
        <f t="shared" si="6"/>
        <v>186</v>
      </c>
      <c r="O19" s="24">
        <f t="shared" ref="O19" si="22">N19/M19</f>
        <v>6.8888888888888893</v>
      </c>
      <c r="P19" s="23">
        <v>27</v>
      </c>
      <c r="Q19" s="23">
        <v>165</v>
      </c>
      <c r="R19" s="23">
        <v>27</v>
      </c>
      <c r="S19" s="31">
        <v>204</v>
      </c>
      <c r="T19" s="7">
        <f t="shared" ref="T19" si="23">(N19+Q19+S19)/(M19+P19+R19)</f>
        <v>6.8518518518518521</v>
      </c>
      <c r="U19" s="29" t="str">
        <f t="shared" ref="U19" si="24">IF(T19&lt;5,"***","-")</f>
        <v>-</v>
      </c>
    </row>
    <row r="20" spans="1:21" ht="33" customHeight="1" x14ac:dyDescent="0.25">
      <c r="A20" s="20">
        <v>14</v>
      </c>
      <c r="B20" s="21" t="s">
        <v>106</v>
      </c>
      <c r="C20" s="22" t="s">
        <v>107</v>
      </c>
      <c r="D20" s="20">
        <f t="shared" si="9"/>
        <v>7</v>
      </c>
      <c r="E20" s="22" t="s">
        <v>107</v>
      </c>
      <c r="F20" s="20">
        <f t="shared" si="10"/>
        <v>7</v>
      </c>
      <c r="G20" s="22" t="s">
        <v>109</v>
      </c>
      <c r="H20" s="23">
        <f t="shared" si="11"/>
        <v>5</v>
      </c>
      <c r="I20" s="22" t="s">
        <v>107</v>
      </c>
      <c r="J20" s="23">
        <f t="shared" si="12"/>
        <v>7</v>
      </c>
      <c r="K20" s="22" t="s">
        <v>112</v>
      </c>
      <c r="L20" s="23">
        <f t="shared" si="13"/>
        <v>9</v>
      </c>
      <c r="M20" s="23">
        <v>27</v>
      </c>
      <c r="N20" s="23">
        <f t="shared" si="6"/>
        <v>183</v>
      </c>
      <c r="O20" s="24">
        <f t="shared" si="14"/>
        <v>6.7777777777777777</v>
      </c>
      <c r="P20" s="23">
        <v>27</v>
      </c>
      <c r="Q20" s="23">
        <v>204</v>
      </c>
      <c r="R20" s="23">
        <v>27</v>
      </c>
      <c r="S20" s="31">
        <v>192</v>
      </c>
      <c r="T20" s="7">
        <f t="shared" si="15"/>
        <v>7.1481481481481479</v>
      </c>
      <c r="U20" s="29" t="str">
        <f t="shared" si="16"/>
        <v>-</v>
      </c>
    </row>
    <row r="21" spans="1:21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21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P22" s="19"/>
    </row>
    <row r="24" spans="1:21" ht="28.5" customHeight="1" x14ac:dyDescent="0.25">
      <c r="B24" s="17" t="s">
        <v>9</v>
      </c>
      <c r="E24" s="53" t="s">
        <v>10</v>
      </c>
      <c r="F24" s="53"/>
      <c r="I24" s="53" t="s">
        <v>15</v>
      </c>
      <c r="J24" s="53"/>
      <c r="K24" s="53"/>
      <c r="O24" s="19" t="s">
        <v>12</v>
      </c>
      <c r="R24" s="53" t="s">
        <v>14</v>
      </c>
      <c r="S24" s="53"/>
    </row>
    <row r="25" spans="1:21" x14ac:dyDescent="0.25">
      <c r="D25" t="s">
        <v>11</v>
      </c>
    </row>
  </sheetData>
  <mergeCells count="27">
    <mergeCell ref="A1:U1"/>
    <mergeCell ref="A2:U2"/>
    <mergeCell ref="A3:U3"/>
    <mergeCell ref="A4:A6"/>
    <mergeCell ref="B4:B6"/>
    <mergeCell ref="C4:D4"/>
    <mergeCell ref="E4:F4"/>
    <mergeCell ref="G4:H4"/>
    <mergeCell ref="I4:J4"/>
    <mergeCell ref="K4:L4"/>
    <mergeCell ref="S5:S6"/>
    <mergeCell ref="P4:Q4"/>
    <mergeCell ref="R4:S4"/>
    <mergeCell ref="P5:P6"/>
    <mergeCell ref="R5:R6"/>
    <mergeCell ref="C5:D5"/>
    <mergeCell ref="E5:F5"/>
    <mergeCell ref="G5:H5"/>
    <mergeCell ref="I5:J5"/>
    <mergeCell ref="K5:L5"/>
    <mergeCell ref="E24:F24"/>
    <mergeCell ref="I24:K24"/>
    <mergeCell ref="R24:S24"/>
    <mergeCell ref="M4:M6"/>
    <mergeCell ref="N4:N6"/>
    <mergeCell ref="O4:O6"/>
    <mergeCell ref="Q5:Q6"/>
  </mergeCells>
  <pageMargins left="0.70866141732283472" right="0.70866141732283472" top="0.74803149606299213" bottom="0.74803149606299213" header="0.31496062992125984" footer="0.31496062992125984"/>
  <pageSetup paperSize="5" scale="7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10" workbookViewId="0">
      <selection activeCell="R18" sqref="R18"/>
    </sheetView>
  </sheetViews>
  <sheetFormatPr defaultRowHeight="15" x14ac:dyDescent="0.25"/>
  <cols>
    <col min="2" max="2" width="14.140625" customWidth="1"/>
    <col min="3" max="3" width="9.28515625" customWidth="1"/>
    <col min="4" max="4" width="10.42578125" customWidth="1"/>
    <col min="5" max="5" width="10" customWidth="1"/>
    <col min="6" max="6" width="11.85546875" customWidth="1"/>
    <col min="7" max="7" width="8.85546875" customWidth="1"/>
    <col min="8" max="8" width="11.42578125" customWidth="1"/>
    <col min="9" max="9" width="8.42578125" customWidth="1"/>
    <col min="10" max="10" width="10.5703125" customWidth="1"/>
    <col min="12" max="12" width="8.7109375" customWidth="1"/>
  </cols>
  <sheetData>
    <row r="1" spans="1:19" ht="18.7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8.75" x14ac:dyDescent="0.25">
      <c r="A2" s="60" t="s">
        <v>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7.25" customHeight="1" x14ac:dyDescent="0.25">
      <c r="A3" s="60" t="s">
        <v>72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5" customHeight="1" x14ac:dyDescent="0.25">
      <c r="A4" s="72" t="s">
        <v>2</v>
      </c>
      <c r="B4" s="70" t="s">
        <v>3</v>
      </c>
      <c r="C4" s="70" t="s">
        <v>21</v>
      </c>
      <c r="D4" s="70"/>
      <c r="E4" s="70" t="s">
        <v>23</v>
      </c>
      <c r="F4" s="70"/>
      <c r="G4" s="70" t="s">
        <v>68</v>
      </c>
      <c r="H4" s="70"/>
      <c r="I4" s="70" t="s">
        <v>25</v>
      </c>
      <c r="J4" s="70"/>
      <c r="K4" s="73" t="s">
        <v>4</v>
      </c>
      <c r="L4" s="73" t="s">
        <v>5</v>
      </c>
      <c r="M4" s="73" t="s">
        <v>16</v>
      </c>
      <c r="N4" s="70" t="s">
        <v>20</v>
      </c>
      <c r="O4" s="70"/>
      <c r="P4" s="70" t="s">
        <v>18</v>
      </c>
      <c r="Q4" s="70"/>
      <c r="R4" s="1" t="s">
        <v>19</v>
      </c>
      <c r="S4" s="2" t="s">
        <v>6</v>
      </c>
    </row>
    <row r="5" spans="1:19" ht="26.25" customHeight="1" x14ac:dyDescent="0.25">
      <c r="A5" s="72"/>
      <c r="B5" s="72"/>
      <c r="C5" s="70" t="s">
        <v>22</v>
      </c>
      <c r="D5" s="70"/>
      <c r="E5" s="70" t="s">
        <v>24</v>
      </c>
      <c r="F5" s="70"/>
      <c r="G5" s="70" t="s">
        <v>69</v>
      </c>
      <c r="H5" s="70"/>
      <c r="I5" s="70" t="s">
        <v>26</v>
      </c>
      <c r="J5" s="70"/>
      <c r="K5" s="73"/>
      <c r="L5" s="73"/>
      <c r="M5" s="73"/>
      <c r="N5" s="59" t="s">
        <v>4</v>
      </c>
      <c r="O5" s="68" t="s">
        <v>5</v>
      </c>
      <c r="P5" s="68" t="s">
        <v>4</v>
      </c>
      <c r="Q5" s="59" t="s">
        <v>5</v>
      </c>
      <c r="R5" s="26" t="s">
        <v>6</v>
      </c>
      <c r="S5" s="2" t="s">
        <v>7</v>
      </c>
    </row>
    <row r="6" spans="1:19" x14ac:dyDescent="0.25">
      <c r="A6" s="72"/>
      <c r="B6" s="72"/>
      <c r="C6" s="3" t="s">
        <v>8</v>
      </c>
      <c r="D6" s="3">
        <v>6</v>
      </c>
      <c r="E6" s="3" t="s">
        <v>8</v>
      </c>
      <c r="F6" s="3">
        <v>6</v>
      </c>
      <c r="G6" s="3" t="s">
        <v>8</v>
      </c>
      <c r="H6" s="3">
        <v>6</v>
      </c>
      <c r="I6" s="3" t="s">
        <v>8</v>
      </c>
      <c r="J6" s="3">
        <v>6</v>
      </c>
      <c r="K6" s="73"/>
      <c r="L6" s="73"/>
      <c r="M6" s="73"/>
      <c r="N6" s="59"/>
      <c r="O6" s="69"/>
      <c r="P6" s="69"/>
      <c r="Q6" s="59"/>
      <c r="R6" s="32" t="s">
        <v>51</v>
      </c>
      <c r="S6" s="4">
        <v>5</v>
      </c>
    </row>
    <row r="7" spans="1:19" ht="21" x14ac:dyDescent="0.3">
      <c r="A7" s="10">
        <v>1</v>
      </c>
      <c r="B7" s="11" t="s">
        <v>75</v>
      </c>
      <c r="C7" s="5" t="s">
        <v>110</v>
      </c>
      <c r="D7" s="5">
        <f t="shared" ref="D7:D24" si="0">IF(C7="AA",10, IF(C7="AB",9, IF(C7="BB",8, IF(C7="BC",7,IF(C7="CC",6, IF(C7="CD",5, IF(C7="DD",4,IF(C7="F",0))))))))</f>
        <v>8</v>
      </c>
      <c r="E7" s="5" t="s">
        <v>112</v>
      </c>
      <c r="F7" s="5">
        <f t="shared" ref="F7:F24" si="1">IF(E7="AA",10, IF(E7="AB",9, IF(E7="BB",8, IF(E7="BC",7,IF(E7="CC",6, IF(E7="CD",5, IF(E7="DD",4,IF(E7="F",0))))))))</f>
        <v>9</v>
      </c>
      <c r="G7" s="5" t="s">
        <v>112</v>
      </c>
      <c r="H7" s="6">
        <f t="shared" ref="H7:H24" si="2">IF(G7="AA",10, IF(G7="AB",9, IF(G7="BB",8, IF(G7="BC",7,IF(G7="CC",6, IF(G7="CD",5, IF(G7="DD",4,IF(G7="F",0))))))))</f>
        <v>9</v>
      </c>
      <c r="I7" s="6" t="s">
        <v>112</v>
      </c>
      <c r="J7" s="6">
        <f t="shared" ref="J7:J10" si="3">IF(I7="AA",10, IF(I7="AB",9, IF(I7="BB",8, IF(I7="BC",7,IF(I7="CC",6, IF(I7="CD",5, IF(I7="DD",4,IF(I7="F",0))))))))</f>
        <v>9</v>
      </c>
      <c r="K7" s="12">
        <v>24</v>
      </c>
      <c r="L7" s="12">
        <f>(D7*6+F7*6+H7*6+J7*6)</f>
        <v>210</v>
      </c>
      <c r="M7" s="13">
        <f t="shared" ref="M7" si="4">L7/K7</f>
        <v>8.75</v>
      </c>
      <c r="N7" s="12">
        <v>30</v>
      </c>
      <c r="O7" s="6">
        <v>258</v>
      </c>
      <c r="P7" s="12">
        <v>24</v>
      </c>
      <c r="Q7" s="6">
        <v>210</v>
      </c>
      <c r="R7" s="7">
        <f>(L7+Q7+O7)/(K7+N7+P7)</f>
        <v>8.6923076923076916</v>
      </c>
      <c r="S7" s="14" t="str">
        <f>IF(R7&lt;5,"***","-")</f>
        <v>-</v>
      </c>
    </row>
    <row r="8" spans="1:19" ht="21" x14ac:dyDescent="0.3">
      <c r="A8" s="10">
        <v>2</v>
      </c>
      <c r="B8" s="11" t="s">
        <v>76</v>
      </c>
      <c r="C8" s="5" t="s">
        <v>112</v>
      </c>
      <c r="D8" s="5">
        <f t="shared" si="0"/>
        <v>9</v>
      </c>
      <c r="E8" s="5" t="s">
        <v>111</v>
      </c>
      <c r="F8" s="5">
        <f t="shared" si="1"/>
        <v>6</v>
      </c>
      <c r="G8" s="6" t="s">
        <v>107</v>
      </c>
      <c r="H8" s="6">
        <f t="shared" si="2"/>
        <v>7</v>
      </c>
      <c r="I8" s="6" t="s">
        <v>112</v>
      </c>
      <c r="J8" s="6">
        <f t="shared" si="3"/>
        <v>9</v>
      </c>
      <c r="K8" s="12">
        <v>24</v>
      </c>
      <c r="L8" s="12">
        <f t="shared" ref="L8:L24" si="5">(D8*6+F8*6+H8*6+J8*6)</f>
        <v>186</v>
      </c>
      <c r="M8" s="13">
        <f t="shared" ref="M8:M24" si="6">L8/K8</f>
        <v>7.75</v>
      </c>
      <c r="N8" s="12">
        <v>30</v>
      </c>
      <c r="O8" s="6">
        <v>240</v>
      </c>
      <c r="P8" s="12">
        <v>24</v>
      </c>
      <c r="Q8" s="6">
        <v>168</v>
      </c>
      <c r="R8" s="7">
        <f t="shared" ref="R8:R24" si="7">(L8+Q8+O8)/(K8+N8+P8)</f>
        <v>7.615384615384615</v>
      </c>
      <c r="S8" s="14" t="str">
        <f t="shared" ref="S8:S24" si="8">IF(R8&lt;5,"***","-")</f>
        <v>-</v>
      </c>
    </row>
    <row r="9" spans="1:19" ht="21" x14ac:dyDescent="0.3">
      <c r="A9" s="10">
        <v>3</v>
      </c>
      <c r="B9" s="11" t="s">
        <v>77</v>
      </c>
      <c r="C9" s="5" t="s">
        <v>113</v>
      </c>
      <c r="D9" s="5">
        <f t="shared" si="0"/>
        <v>10</v>
      </c>
      <c r="E9" s="5" t="s">
        <v>113</v>
      </c>
      <c r="F9" s="5">
        <f t="shared" si="1"/>
        <v>10</v>
      </c>
      <c r="G9" s="5" t="s">
        <v>113</v>
      </c>
      <c r="H9" s="6">
        <f t="shared" si="2"/>
        <v>10</v>
      </c>
      <c r="I9" s="6" t="s">
        <v>110</v>
      </c>
      <c r="J9" s="6">
        <f t="shared" si="3"/>
        <v>8</v>
      </c>
      <c r="K9" s="12">
        <v>24</v>
      </c>
      <c r="L9" s="12">
        <f t="shared" si="5"/>
        <v>228</v>
      </c>
      <c r="M9" s="13">
        <f t="shared" si="6"/>
        <v>9.5</v>
      </c>
      <c r="N9" s="12">
        <v>30</v>
      </c>
      <c r="O9" s="6">
        <v>258</v>
      </c>
      <c r="P9" s="12">
        <v>24</v>
      </c>
      <c r="Q9" s="6">
        <v>204</v>
      </c>
      <c r="R9" s="7">
        <f t="shared" si="7"/>
        <v>8.8461538461538467</v>
      </c>
      <c r="S9" s="14" t="str">
        <f t="shared" si="8"/>
        <v>-</v>
      </c>
    </row>
    <row r="10" spans="1:19" ht="21" x14ac:dyDescent="0.3">
      <c r="A10" s="10">
        <v>4</v>
      </c>
      <c r="B10" s="11" t="s">
        <v>78</v>
      </c>
      <c r="C10" s="5" t="s">
        <v>113</v>
      </c>
      <c r="D10" s="5">
        <f t="shared" si="0"/>
        <v>10</v>
      </c>
      <c r="E10" s="5" t="s">
        <v>112</v>
      </c>
      <c r="F10" s="5">
        <f t="shared" si="1"/>
        <v>9</v>
      </c>
      <c r="G10" s="5" t="s">
        <v>112</v>
      </c>
      <c r="H10" s="6">
        <f t="shared" si="2"/>
        <v>9</v>
      </c>
      <c r="I10" s="6" t="s">
        <v>112</v>
      </c>
      <c r="J10" s="6">
        <f t="shared" si="3"/>
        <v>9</v>
      </c>
      <c r="K10" s="12">
        <v>24</v>
      </c>
      <c r="L10" s="12">
        <f t="shared" si="5"/>
        <v>222</v>
      </c>
      <c r="M10" s="13">
        <f t="shared" si="6"/>
        <v>9.25</v>
      </c>
      <c r="N10" s="12">
        <v>30</v>
      </c>
      <c r="O10" s="6">
        <v>246</v>
      </c>
      <c r="P10" s="12">
        <v>24</v>
      </c>
      <c r="Q10" s="6">
        <v>198</v>
      </c>
      <c r="R10" s="7">
        <f t="shared" si="7"/>
        <v>8.5384615384615383</v>
      </c>
      <c r="S10" s="14" t="str">
        <f t="shared" si="8"/>
        <v>-</v>
      </c>
    </row>
    <row r="11" spans="1:19" ht="21" x14ac:dyDescent="0.3">
      <c r="A11" s="10">
        <v>5</v>
      </c>
      <c r="B11" s="11" t="s">
        <v>79</v>
      </c>
      <c r="C11" s="5" t="s">
        <v>113</v>
      </c>
      <c r="D11" s="5">
        <f t="shared" si="0"/>
        <v>10</v>
      </c>
      <c r="E11" s="5" t="s">
        <v>112</v>
      </c>
      <c r="F11" s="5">
        <f t="shared" si="1"/>
        <v>9</v>
      </c>
      <c r="G11" s="5" t="s">
        <v>112</v>
      </c>
      <c r="H11" s="6">
        <f t="shared" si="2"/>
        <v>9</v>
      </c>
      <c r="I11" s="6" t="s">
        <v>112</v>
      </c>
      <c r="J11" s="6">
        <f t="shared" ref="J11:J24" si="9">IF(I11="AA",10, IF(I11="AB",9, IF(I11="BB",8, IF(I11="BC",7,IF(I11="CC",6, IF(I11="CD",5, IF(I11="DD",4,IF(I11="F",0))))))))</f>
        <v>9</v>
      </c>
      <c r="K11" s="12">
        <v>24</v>
      </c>
      <c r="L11" s="12">
        <f t="shared" si="5"/>
        <v>222</v>
      </c>
      <c r="M11" s="13">
        <f t="shared" si="6"/>
        <v>9.25</v>
      </c>
      <c r="N11" s="12">
        <v>30</v>
      </c>
      <c r="O11" s="6">
        <v>252</v>
      </c>
      <c r="P11" s="12">
        <v>24</v>
      </c>
      <c r="Q11" s="6">
        <v>198</v>
      </c>
      <c r="R11" s="7">
        <f t="shared" si="7"/>
        <v>8.615384615384615</v>
      </c>
      <c r="S11" s="14" t="str">
        <f t="shared" si="8"/>
        <v>-</v>
      </c>
    </row>
    <row r="12" spans="1:19" ht="21" x14ac:dyDescent="0.3">
      <c r="A12" s="10">
        <v>6</v>
      </c>
      <c r="B12" s="11" t="s">
        <v>80</v>
      </c>
      <c r="C12" s="5" t="s">
        <v>109</v>
      </c>
      <c r="D12" s="5">
        <f t="shared" si="0"/>
        <v>5</v>
      </c>
      <c r="E12" s="5" t="s">
        <v>107</v>
      </c>
      <c r="F12" s="5">
        <f t="shared" si="1"/>
        <v>7</v>
      </c>
      <c r="G12" s="5" t="s">
        <v>110</v>
      </c>
      <c r="H12" s="6">
        <f t="shared" si="2"/>
        <v>8</v>
      </c>
      <c r="I12" s="6" t="s">
        <v>110</v>
      </c>
      <c r="J12" s="6">
        <f t="shared" si="9"/>
        <v>8</v>
      </c>
      <c r="K12" s="12">
        <v>24</v>
      </c>
      <c r="L12" s="12">
        <f t="shared" si="5"/>
        <v>168</v>
      </c>
      <c r="M12" s="13">
        <f t="shared" si="6"/>
        <v>7</v>
      </c>
      <c r="N12" s="12">
        <v>30</v>
      </c>
      <c r="O12" s="6">
        <v>228</v>
      </c>
      <c r="P12" s="12">
        <v>24</v>
      </c>
      <c r="Q12" s="6">
        <v>192</v>
      </c>
      <c r="R12" s="7">
        <f t="shared" si="7"/>
        <v>7.5384615384615383</v>
      </c>
      <c r="S12" s="14" t="str">
        <f t="shared" si="8"/>
        <v>-</v>
      </c>
    </row>
    <row r="13" spans="1:19" ht="21" x14ac:dyDescent="0.3">
      <c r="A13" s="10">
        <v>7</v>
      </c>
      <c r="B13" s="11" t="s">
        <v>81</v>
      </c>
      <c r="C13" s="5" t="s">
        <v>112</v>
      </c>
      <c r="D13" s="5">
        <f t="shared" si="0"/>
        <v>9</v>
      </c>
      <c r="E13" s="5" t="s">
        <v>107</v>
      </c>
      <c r="F13" s="5">
        <f t="shared" si="1"/>
        <v>7</v>
      </c>
      <c r="G13" s="5" t="s">
        <v>112</v>
      </c>
      <c r="H13" s="6">
        <f t="shared" si="2"/>
        <v>9</v>
      </c>
      <c r="I13" s="6" t="s">
        <v>112</v>
      </c>
      <c r="J13" s="6">
        <f t="shared" si="9"/>
        <v>9</v>
      </c>
      <c r="K13" s="12">
        <v>24</v>
      </c>
      <c r="L13" s="12">
        <f t="shared" si="5"/>
        <v>204</v>
      </c>
      <c r="M13" s="13">
        <f t="shared" si="6"/>
        <v>8.5</v>
      </c>
      <c r="N13" s="12">
        <v>30</v>
      </c>
      <c r="O13" s="6">
        <v>246</v>
      </c>
      <c r="P13" s="12">
        <v>24</v>
      </c>
      <c r="Q13" s="6">
        <v>216</v>
      </c>
      <c r="R13" s="7">
        <f t="shared" si="7"/>
        <v>8.5384615384615383</v>
      </c>
      <c r="S13" s="14" t="str">
        <f t="shared" si="8"/>
        <v>-</v>
      </c>
    </row>
    <row r="14" spans="1:19" ht="21" x14ac:dyDescent="0.3">
      <c r="A14" s="10">
        <v>8</v>
      </c>
      <c r="B14" s="11" t="s">
        <v>82</v>
      </c>
      <c r="C14" s="5" t="s">
        <v>113</v>
      </c>
      <c r="D14" s="5">
        <f t="shared" si="0"/>
        <v>10</v>
      </c>
      <c r="E14" s="5" t="s">
        <v>110</v>
      </c>
      <c r="F14" s="5">
        <f t="shared" si="1"/>
        <v>8</v>
      </c>
      <c r="G14" s="5" t="s">
        <v>112</v>
      </c>
      <c r="H14" s="6">
        <f t="shared" si="2"/>
        <v>9</v>
      </c>
      <c r="I14" s="6" t="s">
        <v>112</v>
      </c>
      <c r="J14" s="6">
        <f t="shared" si="9"/>
        <v>9</v>
      </c>
      <c r="K14" s="12">
        <v>24</v>
      </c>
      <c r="L14" s="12">
        <f t="shared" si="5"/>
        <v>216</v>
      </c>
      <c r="M14" s="13">
        <f t="shared" si="6"/>
        <v>9</v>
      </c>
      <c r="N14" s="12">
        <v>30</v>
      </c>
      <c r="O14" s="6">
        <v>234</v>
      </c>
      <c r="P14" s="12">
        <v>24</v>
      </c>
      <c r="Q14" s="6">
        <v>204</v>
      </c>
      <c r="R14" s="7">
        <f t="shared" si="7"/>
        <v>8.384615384615385</v>
      </c>
      <c r="S14" s="14" t="str">
        <f t="shared" si="8"/>
        <v>-</v>
      </c>
    </row>
    <row r="15" spans="1:19" ht="21" x14ac:dyDescent="0.3">
      <c r="A15" s="10">
        <v>9</v>
      </c>
      <c r="B15" s="11" t="s">
        <v>83</v>
      </c>
      <c r="C15" s="5" t="s">
        <v>113</v>
      </c>
      <c r="D15" s="5">
        <f t="shared" si="0"/>
        <v>10</v>
      </c>
      <c r="E15" s="5" t="s">
        <v>113</v>
      </c>
      <c r="F15" s="5">
        <f t="shared" si="1"/>
        <v>10</v>
      </c>
      <c r="G15" s="5" t="s">
        <v>112</v>
      </c>
      <c r="H15" s="6">
        <f t="shared" si="2"/>
        <v>9</v>
      </c>
      <c r="I15" s="6" t="s">
        <v>113</v>
      </c>
      <c r="J15" s="6">
        <f t="shared" si="9"/>
        <v>10</v>
      </c>
      <c r="K15" s="12">
        <v>24</v>
      </c>
      <c r="L15" s="12">
        <f t="shared" si="5"/>
        <v>234</v>
      </c>
      <c r="M15" s="13">
        <f t="shared" si="6"/>
        <v>9.75</v>
      </c>
      <c r="N15" s="12">
        <v>30</v>
      </c>
      <c r="O15" s="6">
        <v>264</v>
      </c>
      <c r="P15" s="12">
        <v>24</v>
      </c>
      <c r="Q15" s="6">
        <v>216</v>
      </c>
      <c r="R15" s="7">
        <f t="shared" si="7"/>
        <v>9.1538461538461533</v>
      </c>
      <c r="S15" s="14" t="str">
        <f t="shared" si="8"/>
        <v>-</v>
      </c>
    </row>
    <row r="16" spans="1:19" ht="21" x14ac:dyDescent="0.3">
      <c r="A16" s="10">
        <v>10</v>
      </c>
      <c r="B16" s="11" t="s">
        <v>84</v>
      </c>
      <c r="C16" s="5" t="s">
        <v>113</v>
      </c>
      <c r="D16" s="5">
        <f t="shared" si="0"/>
        <v>10</v>
      </c>
      <c r="E16" s="5" t="s">
        <v>113</v>
      </c>
      <c r="F16" s="5">
        <f t="shared" si="1"/>
        <v>10</v>
      </c>
      <c r="G16" s="5" t="s">
        <v>113</v>
      </c>
      <c r="H16" s="6">
        <f t="shared" si="2"/>
        <v>10</v>
      </c>
      <c r="I16" s="6" t="s">
        <v>112</v>
      </c>
      <c r="J16" s="6">
        <f t="shared" si="9"/>
        <v>9</v>
      </c>
      <c r="K16" s="12">
        <v>24</v>
      </c>
      <c r="L16" s="12">
        <f t="shared" si="5"/>
        <v>234</v>
      </c>
      <c r="M16" s="13">
        <f t="shared" si="6"/>
        <v>9.75</v>
      </c>
      <c r="N16" s="12">
        <v>30</v>
      </c>
      <c r="O16" s="6">
        <v>246</v>
      </c>
      <c r="P16" s="12">
        <v>24</v>
      </c>
      <c r="Q16" s="6">
        <v>210</v>
      </c>
      <c r="R16" s="7">
        <f t="shared" si="7"/>
        <v>8.8461538461538467</v>
      </c>
      <c r="S16" s="14" t="str">
        <f t="shared" si="8"/>
        <v>-</v>
      </c>
    </row>
    <row r="17" spans="1:19" ht="21" x14ac:dyDescent="0.3">
      <c r="A17" s="10">
        <v>11</v>
      </c>
      <c r="B17" s="11" t="s">
        <v>85</v>
      </c>
      <c r="C17" s="5" t="s">
        <v>112</v>
      </c>
      <c r="D17" s="5">
        <f>IF(C17="AA",10, IF(C17="AB",9, IF(C17="BB",8, IF(C17="BC",7,IF(C17="CC",6, IF(C17="CD",5, IF(C17="DD",4,IF(C17="F",0))))))))</f>
        <v>9</v>
      </c>
      <c r="E17" s="5" t="s">
        <v>110</v>
      </c>
      <c r="F17" s="5">
        <f>IF(E17="AA",10, IF(E17="AB",9, IF(E17="BB",8, IF(E17="BC",7,IF(E17="CC",6, IF(E17="CD",5, IF(E17="DD",4,IF(E17="F",0))))))))</f>
        <v>8</v>
      </c>
      <c r="G17" s="5" t="s">
        <v>110</v>
      </c>
      <c r="H17" s="6">
        <f>IF(G17="AA",10, IF(G17="AB",9, IF(G17="BB",8, IF(G17="BC",7,IF(G17="CC",6, IF(G17="CD",5, IF(G17="DD",4,IF(G17="F",0))))))))</f>
        <v>8</v>
      </c>
      <c r="I17" s="6" t="s">
        <v>112</v>
      </c>
      <c r="J17" s="6">
        <f>IF(I17="AA",10, IF(I17="AB",9, IF(I17="BB",8, IF(I17="BC",7,IF(I17="CC",6, IF(I17="CD",5, IF(I17="DD",4,IF(I17="F",0))))))))</f>
        <v>9</v>
      </c>
      <c r="K17" s="12">
        <v>24</v>
      </c>
      <c r="L17" s="12">
        <f t="shared" si="5"/>
        <v>204</v>
      </c>
      <c r="M17" s="13">
        <f t="shared" si="6"/>
        <v>8.5</v>
      </c>
      <c r="N17" s="12">
        <v>30</v>
      </c>
      <c r="O17" s="6">
        <v>240</v>
      </c>
      <c r="P17" s="12">
        <v>24</v>
      </c>
      <c r="Q17" s="6">
        <v>186</v>
      </c>
      <c r="R17" s="7">
        <f>(L17+Q17+O17)/(K17+N17+P17)</f>
        <v>8.0769230769230766</v>
      </c>
      <c r="S17" s="14" t="str">
        <f>IF(R17&lt;5,"***","-")</f>
        <v>-</v>
      </c>
    </row>
    <row r="18" spans="1:19" ht="21" x14ac:dyDescent="0.3">
      <c r="A18" s="10">
        <v>12</v>
      </c>
      <c r="B18" s="11" t="s">
        <v>86</v>
      </c>
      <c r="C18" s="5" t="s">
        <v>109</v>
      </c>
      <c r="D18" s="5">
        <f t="shared" si="0"/>
        <v>5</v>
      </c>
      <c r="E18" s="5" t="s">
        <v>109</v>
      </c>
      <c r="F18" s="5">
        <f t="shared" si="1"/>
        <v>5</v>
      </c>
      <c r="G18" s="5" t="s">
        <v>111</v>
      </c>
      <c r="H18" s="6">
        <f t="shared" si="2"/>
        <v>6</v>
      </c>
      <c r="I18" s="6" t="s">
        <v>110</v>
      </c>
      <c r="J18" s="6">
        <f t="shared" si="9"/>
        <v>8</v>
      </c>
      <c r="K18" s="12">
        <v>24</v>
      </c>
      <c r="L18" s="12">
        <f t="shared" si="5"/>
        <v>144</v>
      </c>
      <c r="M18" s="13">
        <f t="shared" si="6"/>
        <v>6</v>
      </c>
      <c r="N18" s="12">
        <v>30</v>
      </c>
      <c r="O18" s="83">
        <v>192</v>
      </c>
      <c r="P18" s="12">
        <v>24</v>
      </c>
      <c r="Q18" s="6">
        <v>138</v>
      </c>
      <c r="R18" s="7">
        <f t="shared" si="7"/>
        <v>6.0769230769230766</v>
      </c>
      <c r="S18" s="14" t="str">
        <f t="shared" si="8"/>
        <v>-</v>
      </c>
    </row>
    <row r="19" spans="1:19" ht="21" x14ac:dyDescent="0.3">
      <c r="A19" s="10">
        <v>13</v>
      </c>
      <c r="B19" s="11" t="s">
        <v>87</v>
      </c>
      <c r="C19" s="5" t="s">
        <v>112</v>
      </c>
      <c r="D19" s="5">
        <f t="shared" ref="D19:D21" si="10">IF(C19="AA",10, IF(C19="AB",9, IF(C19="BB",8, IF(C19="BC",7,IF(C19="CC",6, IF(C19="CD",5, IF(C19="DD",4,IF(C19="F",0))))))))</f>
        <v>9</v>
      </c>
      <c r="E19" s="5" t="s">
        <v>107</v>
      </c>
      <c r="F19" s="5">
        <f t="shared" ref="F19:F21" si="11">IF(E19="AA",10, IF(E19="AB",9, IF(E19="BB",8, IF(E19="BC",7,IF(E19="CC",6, IF(E19="CD",5, IF(E19="DD",4,IF(E19="F",0))))))))</f>
        <v>7</v>
      </c>
      <c r="G19" s="5" t="s">
        <v>110</v>
      </c>
      <c r="H19" s="6">
        <f t="shared" ref="H19:H21" si="12">IF(G19="AA",10, IF(G19="AB",9, IF(G19="BB",8, IF(G19="BC",7,IF(G19="CC",6, IF(G19="CD",5, IF(G19="DD",4,IF(G19="F",0))))))))</f>
        <v>8</v>
      </c>
      <c r="I19" s="6" t="s">
        <v>113</v>
      </c>
      <c r="J19" s="6">
        <f t="shared" ref="J19:J21" si="13">IF(I19="AA",10, IF(I19="AB",9, IF(I19="BB",8, IF(I19="BC",7,IF(I19="CC",6, IF(I19="CD",5, IF(I19="DD",4,IF(I19="F",0))))))))</f>
        <v>10</v>
      </c>
      <c r="K19" s="12">
        <v>24</v>
      </c>
      <c r="L19" s="12">
        <f t="shared" si="5"/>
        <v>204</v>
      </c>
      <c r="M19" s="13">
        <f t="shared" si="6"/>
        <v>8.5</v>
      </c>
      <c r="N19" s="12">
        <v>30</v>
      </c>
      <c r="O19" s="6">
        <v>246</v>
      </c>
      <c r="P19" s="12">
        <v>24</v>
      </c>
      <c r="Q19" s="6">
        <v>210</v>
      </c>
      <c r="R19" s="7">
        <f t="shared" ref="R19:R21" si="14">(L19+Q19+O19)/(K19+N19+P19)</f>
        <v>8.4615384615384617</v>
      </c>
      <c r="S19" s="14" t="str">
        <f t="shared" ref="S19:S21" si="15">IF(R19&lt;5,"***","-")</f>
        <v>-</v>
      </c>
    </row>
    <row r="20" spans="1:19" ht="21" x14ac:dyDescent="0.3">
      <c r="A20" s="10">
        <v>14</v>
      </c>
      <c r="B20" s="11" t="s">
        <v>88</v>
      </c>
      <c r="C20" s="5" t="s">
        <v>112</v>
      </c>
      <c r="D20" s="5">
        <f t="shared" si="10"/>
        <v>9</v>
      </c>
      <c r="E20" s="5" t="s">
        <v>110</v>
      </c>
      <c r="F20" s="5">
        <f t="shared" si="11"/>
        <v>8</v>
      </c>
      <c r="G20" s="5" t="s">
        <v>112</v>
      </c>
      <c r="H20" s="6">
        <f t="shared" si="12"/>
        <v>9</v>
      </c>
      <c r="I20" s="6" t="s">
        <v>112</v>
      </c>
      <c r="J20" s="6">
        <f t="shared" si="13"/>
        <v>9</v>
      </c>
      <c r="K20" s="12">
        <v>24</v>
      </c>
      <c r="L20" s="12">
        <f t="shared" si="5"/>
        <v>210</v>
      </c>
      <c r="M20" s="13">
        <f t="shared" si="6"/>
        <v>8.75</v>
      </c>
      <c r="N20" s="12">
        <v>30</v>
      </c>
      <c r="O20" s="6">
        <v>246</v>
      </c>
      <c r="P20" s="12">
        <v>24</v>
      </c>
      <c r="Q20" s="6">
        <v>204</v>
      </c>
      <c r="R20" s="7">
        <f t="shared" si="14"/>
        <v>8.4615384615384617</v>
      </c>
      <c r="S20" s="14" t="str">
        <f t="shared" si="15"/>
        <v>-</v>
      </c>
    </row>
    <row r="21" spans="1:19" ht="21" x14ac:dyDescent="0.3">
      <c r="A21" s="10">
        <v>15</v>
      </c>
      <c r="B21" s="11" t="s">
        <v>89</v>
      </c>
      <c r="C21" s="5" t="s">
        <v>113</v>
      </c>
      <c r="D21" s="5">
        <f t="shared" si="10"/>
        <v>10</v>
      </c>
      <c r="E21" s="5" t="s">
        <v>112</v>
      </c>
      <c r="F21" s="5">
        <f t="shared" si="11"/>
        <v>9</v>
      </c>
      <c r="G21" s="5" t="s">
        <v>110</v>
      </c>
      <c r="H21" s="6">
        <f t="shared" si="12"/>
        <v>8</v>
      </c>
      <c r="I21" s="6" t="s">
        <v>113</v>
      </c>
      <c r="J21" s="6">
        <f t="shared" si="13"/>
        <v>10</v>
      </c>
      <c r="K21" s="12">
        <v>24</v>
      </c>
      <c r="L21" s="12">
        <f t="shared" si="5"/>
        <v>222</v>
      </c>
      <c r="M21" s="13">
        <f t="shared" si="6"/>
        <v>9.25</v>
      </c>
      <c r="N21" s="12">
        <v>30</v>
      </c>
      <c r="O21" s="6">
        <v>222</v>
      </c>
      <c r="P21" s="12">
        <v>24</v>
      </c>
      <c r="Q21" s="6">
        <v>186</v>
      </c>
      <c r="R21" s="7">
        <f t="shared" si="14"/>
        <v>8.0769230769230766</v>
      </c>
      <c r="S21" s="14" t="str">
        <f t="shared" si="15"/>
        <v>-</v>
      </c>
    </row>
    <row r="22" spans="1:19" ht="21" x14ac:dyDescent="0.3">
      <c r="A22" s="10">
        <v>16</v>
      </c>
      <c r="B22" s="11" t="s">
        <v>90</v>
      </c>
      <c r="C22" s="5" t="s">
        <v>112</v>
      </c>
      <c r="D22" s="5">
        <f t="shared" si="0"/>
        <v>9</v>
      </c>
      <c r="E22" s="5" t="s">
        <v>110</v>
      </c>
      <c r="F22" s="5">
        <f t="shared" si="1"/>
        <v>8</v>
      </c>
      <c r="G22" s="5" t="s">
        <v>112</v>
      </c>
      <c r="H22" s="6">
        <f t="shared" si="2"/>
        <v>9</v>
      </c>
      <c r="I22" s="6" t="s">
        <v>113</v>
      </c>
      <c r="J22" s="6">
        <f t="shared" si="9"/>
        <v>10</v>
      </c>
      <c r="K22" s="12">
        <v>24</v>
      </c>
      <c r="L22" s="12">
        <f t="shared" si="5"/>
        <v>216</v>
      </c>
      <c r="M22" s="13">
        <f t="shared" si="6"/>
        <v>9</v>
      </c>
      <c r="N22" s="12">
        <v>30</v>
      </c>
      <c r="O22" s="6">
        <v>234</v>
      </c>
      <c r="P22" s="12">
        <v>24</v>
      </c>
      <c r="Q22" s="6">
        <v>192</v>
      </c>
      <c r="R22" s="7">
        <f t="shared" si="7"/>
        <v>8.2307692307692299</v>
      </c>
      <c r="S22" s="14" t="str">
        <f t="shared" si="8"/>
        <v>-</v>
      </c>
    </row>
    <row r="23" spans="1:19" ht="21" x14ac:dyDescent="0.3">
      <c r="A23" s="10">
        <v>17</v>
      </c>
      <c r="B23" s="11" t="s">
        <v>91</v>
      </c>
      <c r="C23" s="5" t="s">
        <v>112</v>
      </c>
      <c r="D23" s="5">
        <f t="shared" si="0"/>
        <v>9</v>
      </c>
      <c r="E23" s="5" t="s">
        <v>110</v>
      </c>
      <c r="F23" s="5">
        <f t="shared" si="1"/>
        <v>8</v>
      </c>
      <c r="G23" s="5" t="s">
        <v>107</v>
      </c>
      <c r="H23" s="6">
        <f t="shared" si="2"/>
        <v>7</v>
      </c>
      <c r="I23" s="6" t="s">
        <v>112</v>
      </c>
      <c r="J23" s="6">
        <f t="shared" si="9"/>
        <v>9</v>
      </c>
      <c r="K23" s="12">
        <v>24</v>
      </c>
      <c r="L23" s="12">
        <f t="shared" si="5"/>
        <v>198</v>
      </c>
      <c r="M23" s="13">
        <f t="shared" si="6"/>
        <v>8.25</v>
      </c>
      <c r="N23" s="12">
        <v>30</v>
      </c>
      <c r="O23" s="6">
        <v>210</v>
      </c>
      <c r="P23" s="12">
        <v>24</v>
      </c>
      <c r="Q23" s="6">
        <v>180</v>
      </c>
      <c r="R23" s="7">
        <f t="shared" si="7"/>
        <v>7.5384615384615383</v>
      </c>
      <c r="S23" s="14" t="str">
        <f t="shared" si="8"/>
        <v>-</v>
      </c>
    </row>
    <row r="24" spans="1:19" ht="21" x14ac:dyDescent="0.3">
      <c r="A24" s="10">
        <v>18</v>
      </c>
      <c r="B24" s="11" t="s">
        <v>92</v>
      </c>
      <c r="C24" s="5" t="s">
        <v>107</v>
      </c>
      <c r="D24" s="5">
        <f t="shared" si="0"/>
        <v>7</v>
      </c>
      <c r="E24" s="5" t="s">
        <v>110</v>
      </c>
      <c r="F24" s="5">
        <f t="shared" si="1"/>
        <v>8</v>
      </c>
      <c r="G24" s="5" t="s">
        <v>110</v>
      </c>
      <c r="H24" s="6">
        <f t="shared" si="2"/>
        <v>8</v>
      </c>
      <c r="I24" s="6" t="s">
        <v>112</v>
      </c>
      <c r="J24" s="6">
        <f t="shared" si="9"/>
        <v>9</v>
      </c>
      <c r="K24" s="12">
        <v>24</v>
      </c>
      <c r="L24" s="12">
        <f t="shared" si="5"/>
        <v>192</v>
      </c>
      <c r="M24" s="13">
        <f t="shared" si="6"/>
        <v>8</v>
      </c>
      <c r="N24" s="12">
        <v>30</v>
      </c>
      <c r="O24" s="6">
        <v>204</v>
      </c>
      <c r="P24" s="12">
        <v>24</v>
      </c>
      <c r="Q24" s="6">
        <v>180</v>
      </c>
      <c r="R24" s="7">
        <f t="shared" si="7"/>
        <v>7.384615384615385</v>
      </c>
      <c r="S24" s="14" t="str">
        <f t="shared" si="8"/>
        <v>-</v>
      </c>
    </row>
    <row r="25" spans="1:19" ht="15" customHeight="1" x14ac:dyDescent="0.25">
      <c r="A25" s="71" t="s">
        <v>117</v>
      </c>
      <c r="B25" s="71"/>
      <c r="C25" s="71"/>
      <c r="D25" s="71"/>
      <c r="E25" s="71"/>
      <c r="F25" s="71"/>
      <c r="G25" s="16"/>
      <c r="H25" s="8"/>
      <c r="I25" s="8"/>
      <c r="J25" s="8"/>
    </row>
    <row r="26" spans="1:19" x14ac:dyDescent="0.25">
      <c r="B26" s="15"/>
      <c r="C26" s="8"/>
      <c r="D26" s="8"/>
      <c r="E26" s="8"/>
      <c r="F26" s="8"/>
      <c r="G26" s="8"/>
      <c r="H26" s="8"/>
      <c r="I26" s="8"/>
      <c r="J26" s="8"/>
    </row>
    <row r="27" spans="1:19" x14ac:dyDescent="0.25">
      <c r="B27" s="15"/>
      <c r="C27" s="8"/>
      <c r="D27" s="8"/>
      <c r="E27" s="8"/>
      <c r="F27" s="8"/>
      <c r="G27" s="8"/>
      <c r="H27" s="8"/>
      <c r="I27" s="8"/>
      <c r="J27" s="8"/>
    </row>
    <row r="28" spans="1:19" ht="15" customHeight="1" x14ac:dyDescent="0.25">
      <c r="B28" s="17" t="s">
        <v>9</v>
      </c>
      <c r="C28" s="9"/>
      <c r="F28" s="53" t="s">
        <v>10</v>
      </c>
      <c r="G28" s="53"/>
      <c r="I28" s="38"/>
      <c r="J28" s="53" t="s">
        <v>15</v>
      </c>
      <c r="K28" s="53"/>
      <c r="L28" s="53"/>
      <c r="M28" s="18"/>
      <c r="N28" s="53" t="s">
        <v>12</v>
      </c>
      <c r="O28" s="53"/>
      <c r="Q28" s="53" t="s">
        <v>14</v>
      </c>
      <c r="R28" s="53"/>
    </row>
    <row r="29" spans="1:19" x14ac:dyDescent="0.25">
      <c r="B29" s="17"/>
      <c r="C29" s="9"/>
      <c r="D29" s="9"/>
      <c r="E29" s="9"/>
      <c r="F29" s="9"/>
      <c r="G29" s="9"/>
      <c r="H29" s="9"/>
      <c r="I29" s="9"/>
      <c r="J29" s="9"/>
      <c r="K29" s="19"/>
      <c r="L29" s="19"/>
      <c r="M29" s="19"/>
    </row>
    <row r="30" spans="1:19" x14ac:dyDescent="0.25">
      <c r="B30" s="17"/>
      <c r="C30" s="53"/>
      <c r="D30" s="53"/>
      <c r="E30" s="53"/>
      <c r="F30" s="9"/>
      <c r="G30" s="9"/>
      <c r="H30" s="9"/>
      <c r="I30" s="8"/>
      <c r="J30" s="8"/>
      <c r="K30" s="9"/>
      <c r="L30" s="19"/>
      <c r="M30" s="19"/>
    </row>
    <row r="31" spans="1:19" x14ac:dyDescent="0.25">
      <c r="B31" s="15"/>
      <c r="C31" s="8"/>
      <c r="D31" s="8"/>
      <c r="E31" s="8"/>
      <c r="F31" s="8"/>
      <c r="G31" s="8"/>
      <c r="H31" s="8"/>
      <c r="I31" s="8"/>
      <c r="J31" s="8"/>
    </row>
    <row r="32" spans="1:19" x14ac:dyDescent="0.25">
      <c r="B32" s="15"/>
      <c r="C32" s="8"/>
      <c r="D32" s="8"/>
      <c r="E32" s="8"/>
      <c r="F32" s="8"/>
      <c r="G32" s="8"/>
      <c r="H32" s="8"/>
      <c r="I32" s="8"/>
      <c r="J32" s="8"/>
    </row>
  </sheetData>
  <mergeCells count="28">
    <mergeCell ref="A1:S1"/>
    <mergeCell ref="A2:S2"/>
    <mergeCell ref="A3:S3"/>
    <mergeCell ref="A4:A6"/>
    <mergeCell ref="B4:B6"/>
    <mergeCell ref="C4:D4"/>
    <mergeCell ref="E4:F4"/>
    <mergeCell ref="G4:H4"/>
    <mergeCell ref="I4:J4"/>
    <mergeCell ref="K4:K6"/>
    <mergeCell ref="L4:L6"/>
    <mergeCell ref="M4:M6"/>
    <mergeCell ref="C5:D5"/>
    <mergeCell ref="E5:F5"/>
    <mergeCell ref="G5:H5"/>
    <mergeCell ref="C30:E30"/>
    <mergeCell ref="O5:O6"/>
    <mergeCell ref="P5:P6"/>
    <mergeCell ref="N4:O4"/>
    <mergeCell ref="P4:Q4"/>
    <mergeCell ref="I5:J5"/>
    <mergeCell ref="N5:N6"/>
    <mergeCell ref="Q5:Q6"/>
    <mergeCell ref="F28:G28"/>
    <mergeCell ref="N28:O28"/>
    <mergeCell ref="J28:L28"/>
    <mergeCell ref="Q28:R28"/>
    <mergeCell ref="A25:F25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D1" zoomScale="84" zoomScaleNormal="84" workbookViewId="0">
      <selection activeCell="X4" sqref="X4"/>
    </sheetView>
  </sheetViews>
  <sheetFormatPr defaultRowHeight="15" x14ac:dyDescent="0.25"/>
  <cols>
    <col min="2" max="2" width="16" customWidth="1"/>
    <col min="3" max="3" width="11.5703125" customWidth="1"/>
    <col min="4" max="4" width="10.85546875" customWidth="1"/>
    <col min="5" max="5" width="9.5703125" customWidth="1"/>
    <col min="6" max="6" width="10.28515625" customWidth="1"/>
    <col min="7" max="7" width="11" customWidth="1"/>
    <col min="8" max="8" width="10.42578125" customWidth="1"/>
    <col min="9" max="9" width="10.85546875" customWidth="1"/>
    <col min="10" max="10" width="11" customWidth="1"/>
    <col min="11" max="11" width="16" customWidth="1"/>
    <col min="12" max="12" width="15" customWidth="1"/>
    <col min="13" max="13" width="11" customWidth="1"/>
    <col min="14" max="14" width="10.140625" customWidth="1"/>
    <col min="15" max="15" width="8.28515625" customWidth="1"/>
    <col min="17" max="17" width="11.28515625" customWidth="1"/>
    <col min="22" max="22" width="10.7109375" customWidth="1"/>
    <col min="23" max="23" width="7.140625" customWidth="1"/>
  </cols>
  <sheetData>
    <row r="1" spans="1:23" ht="18.75" x14ac:dyDescent="0.2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9"/>
    </row>
    <row r="2" spans="1:23" ht="18.75" x14ac:dyDescent="0.25">
      <c r="A2" s="77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9"/>
    </row>
    <row r="3" spans="1:23" ht="18.75" x14ac:dyDescent="0.3">
      <c r="A3" s="80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</row>
    <row r="4" spans="1:23" ht="37.5" x14ac:dyDescent="0.25">
      <c r="A4" s="65" t="s">
        <v>2</v>
      </c>
      <c r="B4" s="59" t="s">
        <v>115</v>
      </c>
      <c r="C4" s="59" t="s">
        <v>40</v>
      </c>
      <c r="D4" s="59"/>
      <c r="E4" s="59" t="s">
        <v>42</v>
      </c>
      <c r="F4" s="59"/>
      <c r="G4" s="59" t="s">
        <v>44</v>
      </c>
      <c r="H4" s="59"/>
      <c r="I4" s="59" t="s">
        <v>46</v>
      </c>
      <c r="J4" s="59"/>
      <c r="K4" s="59" t="s">
        <v>64</v>
      </c>
      <c r="L4" s="59"/>
      <c r="M4" s="59" t="s">
        <v>48</v>
      </c>
      <c r="N4" s="59"/>
      <c r="O4" s="65" t="s">
        <v>4</v>
      </c>
      <c r="P4" s="65" t="s">
        <v>5</v>
      </c>
      <c r="Q4" s="65" t="s">
        <v>114</v>
      </c>
      <c r="R4" s="59" t="s">
        <v>17</v>
      </c>
      <c r="S4" s="59"/>
      <c r="T4" s="59" t="s">
        <v>18</v>
      </c>
      <c r="U4" s="59"/>
      <c r="V4" s="26" t="s">
        <v>19</v>
      </c>
      <c r="W4" s="44" t="s">
        <v>6</v>
      </c>
    </row>
    <row r="5" spans="1:23" ht="54.75" customHeight="1" x14ac:dyDescent="0.25">
      <c r="A5" s="65"/>
      <c r="B5" s="65"/>
      <c r="C5" s="58" t="s">
        <v>41</v>
      </c>
      <c r="D5" s="58"/>
      <c r="E5" s="59" t="s">
        <v>43</v>
      </c>
      <c r="F5" s="59"/>
      <c r="G5" s="59" t="s">
        <v>45</v>
      </c>
      <c r="H5" s="59"/>
      <c r="I5" s="59" t="s">
        <v>47</v>
      </c>
      <c r="J5" s="59"/>
      <c r="K5" s="59" t="s">
        <v>65</v>
      </c>
      <c r="L5" s="59"/>
      <c r="M5" s="59" t="s">
        <v>49</v>
      </c>
      <c r="N5" s="59"/>
      <c r="O5" s="65"/>
      <c r="P5" s="65"/>
      <c r="Q5" s="65"/>
      <c r="R5" s="59" t="s">
        <v>4</v>
      </c>
      <c r="S5" s="68" t="s">
        <v>5</v>
      </c>
      <c r="T5" s="68" t="s">
        <v>4</v>
      </c>
      <c r="U5" s="59" t="s">
        <v>5</v>
      </c>
      <c r="V5" s="26" t="s">
        <v>6</v>
      </c>
      <c r="W5" s="47" t="s">
        <v>7</v>
      </c>
    </row>
    <row r="6" spans="1:23" ht="16.5" customHeight="1" x14ac:dyDescent="0.25">
      <c r="A6" s="65"/>
      <c r="B6" s="65"/>
      <c r="C6" s="43" t="s">
        <v>8</v>
      </c>
      <c r="D6" s="43">
        <v>8</v>
      </c>
      <c r="E6" s="43" t="s">
        <v>8</v>
      </c>
      <c r="F6" s="43">
        <v>6</v>
      </c>
      <c r="G6" s="43" t="s">
        <v>8</v>
      </c>
      <c r="H6" s="43">
        <v>8</v>
      </c>
      <c r="I6" s="43" t="s">
        <v>8</v>
      </c>
      <c r="J6" s="43">
        <v>8</v>
      </c>
      <c r="K6" s="43" t="s">
        <v>8</v>
      </c>
      <c r="L6" s="43">
        <v>8</v>
      </c>
      <c r="M6" s="43" t="s">
        <v>8</v>
      </c>
      <c r="N6" s="43">
        <v>2</v>
      </c>
      <c r="O6" s="65"/>
      <c r="P6" s="65"/>
      <c r="Q6" s="65"/>
      <c r="R6" s="59"/>
      <c r="S6" s="76"/>
      <c r="T6" s="76"/>
      <c r="U6" s="59"/>
      <c r="V6" s="30" t="s">
        <v>50</v>
      </c>
      <c r="W6" s="4">
        <v>5</v>
      </c>
    </row>
    <row r="7" spans="1:23" ht="27" customHeight="1" x14ac:dyDescent="0.25">
      <c r="A7" s="22">
        <v>1</v>
      </c>
      <c r="B7" s="29" t="s">
        <v>52</v>
      </c>
      <c r="C7" s="22" t="s">
        <v>111</v>
      </c>
      <c r="D7" s="22">
        <f t="shared" ref="D7:D12" si="0">IF(C7="AA",10, IF(C7="AB",9, IF(C7="BB",8, IF(C7="BC",7,IF(C7="CC",6, IF(C7="CD",5, IF(C7="DD",4,IF(C7="F",0))))))))</f>
        <v>6</v>
      </c>
      <c r="E7" s="22" t="s">
        <v>113</v>
      </c>
      <c r="F7" s="22">
        <f t="shared" ref="F7:F12" si="1">IF(E7="AA",10, IF(E7="AB",9, IF(E7="BB",8, IF(E7="BC",7,IF(E7="CC",6, IF(E7="CD",5, IF(E7="DD",4,IF(E7="F",0))))))))</f>
        <v>10</v>
      </c>
      <c r="G7" s="22" t="s">
        <v>107</v>
      </c>
      <c r="H7" s="39">
        <f t="shared" ref="H7:H12" si="2">IF(G7="AA",10, IF(G7="AB",9, IF(G7="BB",8, IF(G7="BC",7,IF(G7="CC",6, IF(G7="CD",5, IF(G7="DD",4,IF(G7="F",0))))))))</f>
        <v>7</v>
      </c>
      <c r="I7" s="39" t="s">
        <v>107</v>
      </c>
      <c r="J7" s="39">
        <f t="shared" ref="J7:J12" si="3">IF(I7="AA",10, IF(I7="AB",9, IF(I7="BB",8, IF(I7="BC",7,IF(I7="CC",6, IF(I7="CD",5, IF(I7="DD",4,IF(I7="F",0))))))))</f>
        <v>7</v>
      </c>
      <c r="K7" s="39" t="s">
        <v>112</v>
      </c>
      <c r="L7" s="39">
        <f t="shared" ref="L7:L12" si="4">IF(K7="AA",10, IF(K7="AB",9, IF(K7="BB",8, IF(K7="BC",7,IF(K7="CC",6, IF(K7="CD",5, IF(K7="DD",4,IF(K7="F",0))))))))</f>
        <v>9</v>
      </c>
      <c r="M7" s="39" t="s">
        <v>110</v>
      </c>
      <c r="N7" s="39">
        <f t="shared" ref="N7:N12" si="5">IF(M7="AA",10, IF(M7="AB",9, IF(M7="BB",8, IF(M7="BC",7,IF(M7="CC",6, IF(M7="CD",5, IF(M7="DD",4,IF(M7="F",0))))))))</f>
        <v>8</v>
      </c>
      <c r="O7" s="39">
        <v>40</v>
      </c>
      <c r="P7" s="39">
        <f t="shared" ref="P7:P12" si="6">(D7*8+F7*6+H7*8+J7*8+L7*8+N7*2)</f>
        <v>308</v>
      </c>
      <c r="Q7" s="51">
        <f t="shared" ref="Q7:Q12" si="7">P7/O7</f>
        <v>7.7</v>
      </c>
      <c r="R7" s="39">
        <v>40</v>
      </c>
      <c r="S7" s="40">
        <v>368</v>
      </c>
      <c r="T7" s="39">
        <v>40</v>
      </c>
      <c r="U7" s="42">
        <v>352</v>
      </c>
      <c r="V7" s="52">
        <f t="shared" ref="V7:V12" si="8">(P7+U7+S7)/(O7+R7+T7)</f>
        <v>8.5666666666666664</v>
      </c>
      <c r="W7" s="29" t="str">
        <f t="shared" ref="W7:W12" si="9">IF(V7&lt;5,"***","-")</f>
        <v>-</v>
      </c>
    </row>
    <row r="8" spans="1:23" ht="27.75" customHeight="1" x14ac:dyDescent="0.25">
      <c r="A8" s="22">
        <v>2</v>
      </c>
      <c r="B8" s="29" t="s">
        <v>53</v>
      </c>
      <c r="C8" s="22" t="s">
        <v>111</v>
      </c>
      <c r="D8" s="22">
        <f t="shared" si="0"/>
        <v>6</v>
      </c>
      <c r="E8" s="22" t="s">
        <v>107</v>
      </c>
      <c r="F8" s="22">
        <f t="shared" si="1"/>
        <v>7</v>
      </c>
      <c r="G8" s="22" t="s">
        <v>108</v>
      </c>
      <c r="H8" s="39">
        <f t="shared" si="2"/>
        <v>4</v>
      </c>
      <c r="I8" s="39" t="s">
        <v>108</v>
      </c>
      <c r="J8" s="39">
        <f t="shared" si="3"/>
        <v>4</v>
      </c>
      <c r="K8" s="39" t="s">
        <v>112</v>
      </c>
      <c r="L8" s="39">
        <f t="shared" si="4"/>
        <v>9</v>
      </c>
      <c r="M8" s="39" t="s">
        <v>112</v>
      </c>
      <c r="N8" s="39">
        <f t="shared" si="5"/>
        <v>9</v>
      </c>
      <c r="O8" s="39">
        <v>40</v>
      </c>
      <c r="P8" s="39">
        <f t="shared" si="6"/>
        <v>244</v>
      </c>
      <c r="Q8" s="51">
        <f t="shared" si="7"/>
        <v>6.1</v>
      </c>
      <c r="R8" s="39">
        <v>40</v>
      </c>
      <c r="S8" s="40">
        <v>312</v>
      </c>
      <c r="T8" s="39">
        <v>40</v>
      </c>
      <c r="U8" s="42">
        <v>272</v>
      </c>
      <c r="V8" s="52">
        <f t="shared" si="8"/>
        <v>6.9</v>
      </c>
      <c r="W8" s="29" t="str">
        <f t="shared" si="9"/>
        <v>-</v>
      </c>
    </row>
    <row r="9" spans="1:23" ht="26.25" customHeight="1" x14ac:dyDescent="0.25">
      <c r="A9" s="22">
        <v>3</v>
      </c>
      <c r="B9" s="29" t="s">
        <v>54</v>
      </c>
      <c r="C9" s="22" t="s">
        <v>107</v>
      </c>
      <c r="D9" s="22">
        <f t="shared" si="0"/>
        <v>7</v>
      </c>
      <c r="E9" s="22" t="s">
        <v>111</v>
      </c>
      <c r="F9" s="22">
        <f t="shared" si="1"/>
        <v>6</v>
      </c>
      <c r="G9" s="22" t="s">
        <v>108</v>
      </c>
      <c r="H9" s="39">
        <f t="shared" si="2"/>
        <v>4</v>
      </c>
      <c r="I9" s="39" t="s">
        <v>109</v>
      </c>
      <c r="J9" s="39">
        <f t="shared" si="3"/>
        <v>5</v>
      </c>
      <c r="K9" s="39" t="s">
        <v>110</v>
      </c>
      <c r="L9" s="39">
        <f t="shared" si="4"/>
        <v>8</v>
      </c>
      <c r="M9" s="39" t="s">
        <v>110</v>
      </c>
      <c r="N9" s="39">
        <f t="shared" si="5"/>
        <v>8</v>
      </c>
      <c r="O9" s="39">
        <v>40</v>
      </c>
      <c r="P9" s="39">
        <f t="shared" si="6"/>
        <v>244</v>
      </c>
      <c r="Q9" s="51">
        <f t="shared" si="7"/>
        <v>6.1</v>
      </c>
      <c r="R9" s="39">
        <v>40</v>
      </c>
      <c r="S9" s="40">
        <v>288</v>
      </c>
      <c r="T9" s="39">
        <v>40</v>
      </c>
      <c r="U9" s="42">
        <v>248</v>
      </c>
      <c r="V9" s="52">
        <f t="shared" si="8"/>
        <v>6.5</v>
      </c>
      <c r="W9" s="29" t="str">
        <f t="shared" si="9"/>
        <v>-</v>
      </c>
    </row>
    <row r="10" spans="1:23" ht="29.25" customHeight="1" x14ac:dyDescent="0.25">
      <c r="A10" s="22">
        <v>4</v>
      </c>
      <c r="B10" s="29" t="s">
        <v>55</v>
      </c>
      <c r="C10" s="22" t="s">
        <v>107</v>
      </c>
      <c r="D10" s="22">
        <f t="shared" si="0"/>
        <v>7</v>
      </c>
      <c r="E10" s="22" t="s">
        <v>110</v>
      </c>
      <c r="F10" s="22">
        <f t="shared" si="1"/>
        <v>8</v>
      </c>
      <c r="G10" s="22" t="s">
        <v>109</v>
      </c>
      <c r="H10" s="39">
        <f t="shared" si="2"/>
        <v>5</v>
      </c>
      <c r="I10" s="39" t="s">
        <v>108</v>
      </c>
      <c r="J10" s="39">
        <f t="shared" si="3"/>
        <v>4</v>
      </c>
      <c r="K10" s="41" t="s">
        <v>110</v>
      </c>
      <c r="L10" s="41">
        <f t="shared" si="4"/>
        <v>8</v>
      </c>
      <c r="M10" s="39" t="s">
        <v>112</v>
      </c>
      <c r="N10" s="39">
        <f t="shared" si="5"/>
        <v>9</v>
      </c>
      <c r="O10" s="39">
        <v>40</v>
      </c>
      <c r="P10" s="39">
        <f t="shared" si="6"/>
        <v>258</v>
      </c>
      <c r="Q10" s="51">
        <f t="shared" si="7"/>
        <v>6.45</v>
      </c>
      <c r="R10" s="39">
        <v>40</v>
      </c>
      <c r="S10" s="40">
        <v>336</v>
      </c>
      <c r="T10" s="39">
        <v>40</v>
      </c>
      <c r="U10" s="42">
        <v>304</v>
      </c>
      <c r="V10" s="52">
        <f t="shared" si="8"/>
        <v>7.4833333333333334</v>
      </c>
      <c r="W10" s="29" t="str">
        <f t="shared" si="9"/>
        <v>-</v>
      </c>
    </row>
    <row r="11" spans="1:23" ht="27.75" customHeight="1" x14ac:dyDescent="0.25">
      <c r="A11" s="22">
        <v>5</v>
      </c>
      <c r="B11" s="29" t="s">
        <v>56</v>
      </c>
      <c r="C11" s="22" t="s">
        <v>112</v>
      </c>
      <c r="D11" s="22">
        <f t="shared" si="0"/>
        <v>9</v>
      </c>
      <c r="E11" s="22" t="s">
        <v>110</v>
      </c>
      <c r="F11" s="22">
        <f t="shared" si="1"/>
        <v>8</v>
      </c>
      <c r="G11" s="22" t="s">
        <v>108</v>
      </c>
      <c r="H11" s="39">
        <f t="shared" si="2"/>
        <v>4</v>
      </c>
      <c r="I11" s="39" t="s">
        <v>111</v>
      </c>
      <c r="J11" s="39">
        <f t="shared" si="3"/>
        <v>6</v>
      </c>
      <c r="K11" s="39" t="s">
        <v>112</v>
      </c>
      <c r="L11" s="39">
        <f t="shared" si="4"/>
        <v>9</v>
      </c>
      <c r="M11" s="39" t="s">
        <v>112</v>
      </c>
      <c r="N11" s="39">
        <f t="shared" si="5"/>
        <v>9</v>
      </c>
      <c r="O11" s="39">
        <v>40</v>
      </c>
      <c r="P11" s="39">
        <f t="shared" si="6"/>
        <v>290</v>
      </c>
      <c r="Q11" s="51">
        <f t="shared" si="7"/>
        <v>7.25</v>
      </c>
      <c r="R11" s="39">
        <v>40</v>
      </c>
      <c r="S11" s="40">
        <v>320</v>
      </c>
      <c r="T11" s="39">
        <v>40</v>
      </c>
      <c r="U11" s="42">
        <v>328</v>
      </c>
      <c r="V11" s="52">
        <f t="shared" si="8"/>
        <v>7.8166666666666664</v>
      </c>
      <c r="W11" s="29" t="str">
        <f t="shared" si="9"/>
        <v>-</v>
      </c>
    </row>
    <row r="12" spans="1:23" ht="27.75" customHeight="1" x14ac:dyDescent="0.25">
      <c r="A12" s="22">
        <v>6</v>
      </c>
      <c r="B12" s="29" t="s">
        <v>57</v>
      </c>
      <c r="C12" s="22" t="s">
        <v>107</v>
      </c>
      <c r="D12" s="22">
        <f t="shared" si="0"/>
        <v>7</v>
      </c>
      <c r="E12" s="22" t="s">
        <v>110</v>
      </c>
      <c r="F12" s="22">
        <f t="shared" si="1"/>
        <v>8</v>
      </c>
      <c r="G12" s="22" t="s">
        <v>108</v>
      </c>
      <c r="H12" s="39">
        <f t="shared" si="2"/>
        <v>4</v>
      </c>
      <c r="I12" s="39" t="s">
        <v>108</v>
      </c>
      <c r="J12" s="39">
        <f t="shared" si="3"/>
        <v>4</v>
      </c>
      <c r="K12" s="41" t="s">
        <v>107</v>
      </c>
      <c r="L12" s="41">
        <f t="shared" si="4"/>
        <v>7</v>
      </c>
      <c r="M12" s="39" t="s">
        <v>112</v>
      </c>
      <c r="N12" s="39">
        <f t="shared" si="5"/>
        <v>9</v>
      </c>
      <c r="O12" s="39">
        <v>40</v>
      </c>
      <c r="P12" s="39">
        <f t="shared" si="6"/>
        <v>242</v>
      </c>
      <c r="Q12" s="51">
        <f t="shared" si="7"/>
        <v>6.05</v>
      </c>
      <c r="R12" s="39">
        <v>40</v>
      </c>
      <c r="S12" s="40">
        <v>344</v>
      </c>
      <c r="T12" s="39">
        <v>40</v>
      </c>
      <c r="U12" s="42">
        <v>312</v>
      </c>
      <c r="V12" s="52">
        <f t="shared" si="8"/>
        <v>7.4833333333333334</v>
      </c>
      <c r="W12" s="29" t="str">
        <f t="shared" si="9"/>
        <v>-</v>
      </c>
    </row>
    <row r="13" spans="1:23" ht="31.5" customHeight="1" x14ac:dyDescent="0.25">
      <c r="A13" s="22">
        <v>7</v>
      </c>
      <c r="B13" s="29" t="s">
        <v>58</v>
      </c>
      <c r="C13" s="22" t="s">
        <v>112</v>
      </c>
      <c r="D13" s="22">
        <f t="shared" ref="D13:D18" si="10">IF(C13="AA",10, IF(C13="AB",9, IF(C13="BB",8, IF(C13="BC",7,IF(C13="CC",6, IF(C13="CD",5, IF(C13="DD",4,IF(C13="F",0))))))))</f>
        <v>9</v>
      </c>
      <c r="E13" s="22" t="s">
        <v>107</v>
      </c>
      <c r="F13" s="22">
        <f t="shared" ref="F13:F18" si="11">IF(E13="AA",10, IF(E13="AB",9, IF(E13="BB",8, IF(E13="BC",7,IF(E13="CC",6, IF(E13="CD",5, IF(E13="DD",4,IF(E13="F",0))))))))</f>
        <v>7</v>
      </c>
      <c r="G13" s="22" t="s">
        <v>109</v>
      </c>
      <c r="H13" s="39">
        <f t="shared" ref="H13:H18" si="12">IF(G13="AA",10, IF(G13="AB",9, IF(G13="BB",8, IF(G13="BC",7,IF(G13="CC",6, IF(G13="CD",5, IF(G13="DD",4,IF(G13="F",0))))))))</f>
        <v>5</v>
      </c>
      <c r="I13" s="39" t="s">
        <v>108</v>
      </c>
      <c r="J13" s="39">
        <f t="shared" ref="J13:J18" si="13">IF(I13="AA",10, IF(I13="AB",9, IF(I13="BB",8, IF(I13="BC",7,IF(I13="CC",6, IF(I13="CD",5, IF(I13="DD",4,IF(I13="F",0))))))))</f>
        <v>4</v>
      </c>
      <c r="K13" s="39" t="s">
        <v>112</v>
      </c>
      <c r="L13" s="39">
        <f t="shared" ref="L13:N18" si="14">IF(K13="AA",10, IF(K13="AB",9, IF(K13="BB",8, IF(K13="BC",7,IF(K13="CC",6, IF(K13="CD",5, IF(K13="DD",4,IF(K13="F",0))))))))</f>
        <v>9</v>
      </c>
      <c r="M13" s="39" t="s">
        <v>112</v>
      </c>
      <c r="N13" s="39">
        <f t="shared" si="14"/>
        <v>9</v>
      </c>
      <c r="O13" s="39">
        <v>40</v>
      </c>
      <c r="P13" s="39">
        <f>(D13*8+F13*6+H13*8+J13*8+L13*8+N13*2)</f>
        <v>276</v>
      </c>
      <c r="Q13" s="51">
        <f t="shared" ref="Q13:Q18" si="15">P13/O13</f>
        <v>6.9</v>
      </c>
      <c r="R13" s="39">
        <v>40</v>
      </c>
      <c r="S13" s="39">
        <v>312</v>
      </c>
      <c r="T13" s="39">
        <v>40</v>
      </c>
      <c r="U13" s="39">
        <v>272</v>
      </c>
      <c r="V13" s="52">
        <f t="shared" ref="V13:V18" si="16">(P13+U13+S13)/(O13+R13+T13)</f>
        <v>7.166666666666667</v>
      </c>
      <c r="W13" s="29" t="str">
        <f>IF(V13&lt;5,"***","-")</f>
        <v>-</v>
      </c>
    </row>
    <row r="14" spans="1:23" ht="27" customHeight="1" x14ac:dyDescent="0.25">
      <c r="A14" s="22">
        <v>8</v>
      </c>
      <c r="B14" s="29" t="s">
        <v>59</v>
      </c>
      <c r="C14" s="22" t="s">
        <v>109</v>
      </c>
      <c r="D14" s="22">
        <f t="shared" si="10"/>
        <v>5</v>
      </c>
      <c r="E14" s="22" t="s">
        <v>107</v>
      </c>
      <c r="F14" s="22">
        <f t="shared" si="11"/>
        <v>7</v>
      </c>
      <c r="G14" s="22" t="s">
        <v>108</v>
      </c>
      <c r="H14" s="39">
        <f t="shared" si="12"/>
        <v>4</v>
      </c>
      <c r="I14" s="39" t="s">
        <v>108</v>
      </c>
      <c r="J14" s="39">
        <f t="shared" si="13"/>
        <v>4</v>
      </c>
      <c r="K14" s="39" t="s">
        <v>110</v>
      </c>
      <c r="L14" s="39">
        <f t="shared" si="14"/>
        <v>8</v>
      </c>
      <c r="M14" s="39" t="s">
        <v>112</v>
      </c>
      <c r="N14" s="39">
        <f t="shared" si="14"/>
        <v>9</v>
      </c>
      <c r="O14" s="39">
        <v>40</v>
      </c>
      <c r="P14" s="39">
        <f t="shared" ref="P14:P18" si="17">(D14*8+F14*6+H14*8+J14*8+L14*8+N14*2)</f>
        <v>228</v>
      </c>
      <c r="Q14" s="51">
        <f t="shared" si="15"/>
        <v>5.7</v>
      </c>
      <c r="R14" s="39">
        <v>40</v>
      </c>
      <c r="S14" s="39">
        <v>240</v>
      </c>
      <c r="T14" s="39">
        <v>40</v>
      </c>
      <c r="U14" s="39">
        <v>208</v>
      </c>
      <c r="V14" s="52">
        <f t="shared" si="16"/>
        <v>5.6333333333333337</v>
      </c>
      <c r="W14" s="29" t="str">
        <f t="shared" ref="W14:W18" si="18">IF(V14&lt;5,"***","-")</f>
        <v>-</v>
      </c>
    </row>
    <row r="15" spans="1:23" ht="24.75" customHeight="1" x14ac:dyDescent="0.25">
      <c r="A15" s="22">
        <v>9</v>
      </c>
      <c r="B15" s="29" t="s">
        <v>60</v>
      </c>
      <c r="C15" s="22" t="s">
        <v>107</v>
      </c>
      <c r="D15" s="22">
        <f t="shared" si="10"/>
        <v>7</v>
      </c>
      <c r="E15" s="22" t="s">
        <v>107</v>
      </c>
      <c r="F15" s="22">
        <f t="shared" si="11"/>
        <v>7</v>
      </c>
      <c r="G15" s="39" t="s">
        <v>108</v>
      </c>
      <c r="H15" s="39">
        <f t="shared" si="12"/>
        <v>4</v>
      </c>
      <c r="I15" s="39" t="s">
        <v>108</v>
      </c>
      <c r="J15" s="39">
        <f t="shared" si="13"/>
        <v>4</v>
      </c>
      <c r="K15" s="39" t="s">
        <v>112</v>
      </c>
      <c r="L15" s="39">
        <f t="shared" si="14"/>
        <v>9</v>
      </c>
      <c r="M15" s="39" t="s">
        <v>112</v>
      </c>
      <c r="N15" s="39">
        <f t="shared" si="14"/>
        <v>9</v>
      </c>
      <c r="O15" s="39">
        <v>40</v>
      </c>
      <c r="P15" s="39">
        <f t="shared" si="17"/>
        <v>252</v>
      </c>
      <c r="Q15" s="51">
        <f t="shared" si="15"/>
        <v>6.3</v>
      </c>
      <c r="R15" s="39">
        <v>40</v>
      </c>
      <c r="S15" s="39">
        <v>336</v>
      </c>
      <c r="T15" s="39">
        <v>40</v>
      </c>
      <c r="U15" s="39">
        <v>272</v>
      </c>
      <c r="V15" s="52">
        <f t="shared" si="16"/>
        <v>7.166666666666667</v>
      </c>
      <c r="W15" s="29" t="str">
        <f t="shared" si="18"/>
        <v>-</v>
      </c>
    </row>
    <row r="16" spans="1:23" ht="27.75" customHeight="1" x14ac:dyDescent="0.25">
      <c r="A16" s="22">
        <v>10</v>
      </c>
      <c r="B16" s="29" t="s">
        <v>61</v>
      </c>
      <c r="C16" s="22" t="s">
        <v>112</v>
      </c>
      <c r="D16" s="22">
        <f t="shared" si="10"/>
        <v>9</v>
      </c>
      <c r="E16" s="22" t="s">
        <v>111</v>
      </c>
      <c r="F16" s="22">
        <f t="shared" si="11"/>
        <v>6</v>
      </c>
      <c r="G16" s="22" t="s">
        <v>108</v>
      </c>
      <c r="H16" s="39">
        <f t="shared" si="12"/>
        <v>4</v>
      </c>
      <c r="I16" s="39" t="s">
        <v>110</v>
      </c>
      <c r="J16" s="39">
        <f t="shared" si="13"/>
        <v>8</v>
      </c>
      <c r="K16" s="39" t="s">
        <v>112</v>
      </c>
      <c r="L16" s="39">
        <f t="shared" si="14"/>
        <v>9</v>
      </c>
      <c r="M16" s="39" t="s">
        <v>112</v>
      </c>
      <c r="N16" s="39">
        <f t="shared" si="14"/>
        <v>9</v>
      </c>
      <c r="O16" s="39">
        <v>40</v>
      </c>
      <c r="P16" s="39">
        <f t="shared" si="17"/>
        <v>294</v>
      </c>
      <c r="Q16" s="51">
        <f t="shared" si="15"/>
        <v>7.35</v>
      </c>
      <c r="R16" s="39">
        <v>40</v>
      </c>
      <c r="S16" s="39">
        <v>280</v>
      </c>
      <c r="T16" s="39">
        <v>40</v>
      </c>
      <c r="U16" s="39">
        <v>320</v>
      </c>
      <c r="V16" s="52">
        <f t="shared" si="16"/>
        <v>7.45</v>
      </c>
      <c r="W16" s="29" t="str">
        <f t="shared" si="18"/>
        <v>-</v>
      </c>
    </row>
    <row r="17" spans="1:23" ht="30" customHeight="1" x14ac:dyDescent="0.25">
      <c r="A17" s="22">
        <v>11</v>
      </c>
      <c r="B17" s="29" t="s">
        <v>62</v>
      </c>
      <c r="C17" s="22" t="s">
        <v>109</v>
      </c>
      <c r="D17" s="22">
        <f t="shared" si="10"/>
        <v>5</v>
      </c>
      <c r="E17" s="22" t="s">
        <v>107</v>
      </c>
      <c r="F17" s="22">
        <f t="shared" si="11"/>
        <v>7</v>
      </c>
      <c r="G17" s="22" t="s">
        <v>108</v>
      </c>
      <c r="H17" s="39">
        <f t="shared" si="12"/>
        <v>4</v>
      </c>
      <c r="I17" s="39" t="s">
        <v>111</v>
      </c>
      <c r="J17" s="39">
        <f t="shared" si="13"/>
        <v>6</v>
      </c>
      <c r="K17" s="39" t="s">
        <v>107</v>
      </c>
      <c r="L17" s="39">
        <f t="shared" si="14"/>
        <v>7</v>
      </c>
      <c r="M17" s="39" t="s">
        <v>110</v>
      </c>
      <c r="N17" s="39">
        <f t="shared" si="14"/>
        <v>8</v>
      </c>
      <c r="O17" s="39">
        <v>40</v>
      </c>
      <c r="P17" s="39">
        <f t="shared" si="17"/>
        <v>234</v>
      </c>
      <c r="Q17" s="51">
        <f t="shared" si="15"/>
        <v>5.85</v>
      </c>
      <c r="R17" s="39">
        <v>40</v>
      </c>
      <c r="S17" s="39">
        <v>200</v>
      </c>
      <c r="T17" s="39">
        <v>40</v>
      </c>
      <c r="U17" s="39">
        <v>240</v>
      </c>
      <c r="V17" s="52">
        <f t="shared" si="16"/>
        <v>5.6166666666666663</v>
      </c>
      <c r="W17" s="29" t="str">
        <f t="shared" si="18"/>
        <v>-</v>
      </c>
    </row>
    <row r="18" spans="1:23" ht="30" customHeight="1" x14ac:dyDescent="0.25">
      <c r="A18" s="22">
        <v>12</v>
      </c>
      <c r="B18" s="29" t="s">
        <v>63</v>
      </c>
      <c r="C18" s="22" t="s">
        <v>110</v>
      </c>
      <c r="D18" s="22">
        <f t="shared" si="10"/>
        <v>8</v>
      </c>
      <c r="E18" s="22" t="s">
        <v>111</v>
      </c>
      <c r="F18" s="22">
        <f t="shared" si="11"/>
        <v>6</v>
      </c>
      <c r="G18" s="22" t="s">
        <v>108</v>
      </c>
      <c r="H18" s="39">
        <f t="shared" si="12"/>
        <v>4</v>
      </c>
      <c r="I18" s="39" t="s">
        <v>108</v>
      </c>
      <c r="J18" s="39">
        <f t="shared" si="13"/>
        <v>4</v>
      </c>
      <c r="K18" s="39" t="s">
        <v>112</v>
      </c>
      <c r="L18" s="39">
        <f t="shared" si="14"/>
        <v>9</v>
      </c>
      <c r="M18" s="39" t="s">
        <v>110</v>
      </c>
      <c r="N18" s="39">
        <f t="shared" si="14"/>
        <v>8</v>
      </c>
      <c r="O18" s="39">
        <v>40</v>
      </c>
      <c r="P18" s="39">
        <f t="shared" si="17"/>
        <v>252</v>
      </c>
      <c r="Q18" s="51">
        <f t="shared" si="15"/>
        <v>6.3</v>
      </c>
      <c r="R18" s="39">
        <v>40</v>
      </c>
      <c r="S18" s="39">
        <v>256</v>
      </c>
      <c r="T18" s="39">
        <v>40</v>
      </c>
      <c r="U18" s="39">
        <v>208</v>
      </c>
      <c r="V18" s="52">
        <f t="shared" si="16"/>
        <v>5.9666666666666668</v>
      </c>
      <c r="W18" s="29" t="str">
        <f t="shared" si="18"/>
        <v>-</v>
      </c>
    </row>
    <row r="19" spans="1:23" ht="18.75" customHeight="1" x14ac:dyDescent="0.3">
      <c r="A19" s="35"/>
      <c r="B19" s="49" t="s">
        <v>116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50"/>
      <c r="O19" s="35"/>
      <c r="P19" s="35"/>
      <c r="Q19" s="35"/>
      <c r="R19" s="35"/>
      <c r="S19" s="35"/>
      <c r="T19" s="35"/>
      <c r="U19" s="35"/>
      <c r="V19" s="35"/>
      <c r="W19" s="35"/>
    </row>
    <row r="20" spans="1:23" x14ac:dyDescent="0.25">
      <c r="A20" s="35"/>
      <c r="B20" s="3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 t="s">
        <v>11</v>
      </c>
      <c r="N20" s="35"/>
      <c r="O20" s="35" t="s">
        <v>11</v>
      </c>
      <c r="P20" s="35"/>
      <c r="Q20" s="35"/>
      <c r="R20" s="35"/>
      <c r="S20" s="35"/>
      <c r="T20" s="35"/>
      <c r="U20" s="35"/>
      <c r="V20" s="35"/>
      <c r="W20" s="35"/>
    </row>
    <row r="21" spans="1:23" x14ac:dyDescent="0.25">
      <c r="A21" s="35"/>
      <c r="W21" s="35"/>
    </row>
    <row r="22" spans="1:23" ht="28.5" customHeight="1" x14ac:dyDescent="0.25">
      <c r="A22" s="35"/>
      <c r="B22" s="45" t="s">
        <v>9</v>
      </c>
      <c r="C22" s="46"/>
      <c r="D22" s="74" t="s">
        <v>10</v>
      </c>
      <c r="E22" s="75"/>
      <c r="F22" s="46"/>
      <c r="G22" s="74" t="s">
        <v>13</v>
      </c>
      <c r="H22" s="74"/>
      <c r="I22" s="74"/>
      <c r="J22" s="74"/>
      <c r="K22" s="74"/>
      <c r="L22" s="74"/>
      <c r="O22" s="74" t="s">
        <v>12</v>
      </c>
      <c r="P22" s="74"/>
      <c r="Q22" s="48"/>
      <c r="R22" s="48"/>
      <c r="S22" s="74" t="s">
        <v>14</v>
      </c>
      <c r="T22" s="74"/>
      <c r="U22" s="74"/>
      <c r="V22" s="75"/>
      <c r="W22" s="35"/>
    </row>
    <row r="23" spans="1:23" x14ac:dyDescent="0.25">
      <c r="A23" s="35"/>
      <c r="B23" s="36"/>
      <c r="C23" s="53"/>
      <c r="D23" s="53"/>
      <c r="E23" s="53"/>
      <c r="F23" s="34"/>
      <c r="I23" s="34"/>
      <c r="P23" s="34"/>
      <c r="Q23" s="34"/>
      <c r="V23" s="35"/>
      <c r="W23" s="35"/>
    </row>
    <row r="24" spans="1:23" x14ac:dyDescent="0.25">
      <c r="A24" s="35"/>
      <c r="B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</row>
  </sheetData>
  <mergeCells count="31">
    <mergeCell ref="M4:N4"/>
    <mergeCell ref="O4:O6"/>
    <mergeCell ref="P4:P6"/>
    <mergeCell ref="Q4:Q6"/>
    <mergeCell ref="A1:W1"/>
    <mergeCell ref="A2:W2"/>
    <mergeCell ref="A3:W3"/>
    <mergeCell ref="A4:A6"/>
    <mergeCell ref="B4:B6"/>
    <mergeCell ref="C4:D4"/>
    <mergeCell ref="E4:F4"/>
    <mergeCell ref="G4:H4"/>
    <mergeCell ref="I4:J4"/>
    <mergeCell ref="K4:L4"/>
    <mergeCell ref="R4:S4"/>
    <mergeCell ref="T4:U4"/>
    <mergeCell ref="C23:E23"/>
    <mergeCell ref="G22:L22"/>
    <mergeCell ref="S22:V22"/>
    <mergeCell ref="C5:D5"/>
    <mergeCell ref="E5:F5"/>
    <mergeCell ref="G5:H5"/>
    <mergeCell ref="I5:J5"/>
    <mergeCell ref="K5:L5"/>
    <mergeCell ref="M5:N5"/>
    <mergeCell ref="R5:R6"/>
    <mergeCell ref="S5:S6"/>
    <mergeCell ref="T5:T6"/>
    <mergeCell ref="U5:U6"/>
    <mergeCell ref="O22:P22"/>
    <mergeCell ref="D22:E2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M.Sc Phy (3rd)</vt:lpstr>
      <vt:lpstr> Chem (3rd</vt:lpstr>
      <vt:lpstr>Maths (3rd)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user</cp:lastModifiedBy>
  <cp:lastPrinted>2016-12-21T10:44:14Z</cp:lastPrinted>
  <dcterms:created xsi:type="dcterms:W3CDTF">2014-10-21T10:31:19Z</dcterms:created>
  <dcterms:modified xsi:type="dcterms:W3CDTF">2016-12-21T10:44:45Z</dcterms:modified>
</cp:coreProperties>
</file>