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_CC\Desktop\RediffMail.133771527587505\"/>
    </mc:Choice>
  </mc:AlternateContent>
  <bookViews>
    <workbookView xWindow="0" yWindow="0" windowWidth="19200" windowHeight="11595"/>
  </bookViews>
  <sheets>
    <sheet name=" M.Sc Phy 4TH" sheetId="1" r:id="rId1"/>
    <sheet name=" Chem 4TH " sheetId="2" r:id="rId2"/>
    <sheet name="Maths 4TH" sheetId="4" r:id="rId3"/>
  </sheets>
  <definedNames>
    <definedName name="_xlnm.Print_Area" localSheetId="1">' Chem 4TH '!$A$2:$Q$23</definedName>
    <definedName name="_xlnm.Print_Area" localSheetId="0">' M.Sc Phy 4TH'!$A$2:$S$20</definedName>
  </definedNames>
  <calcPr calcId="152511"/>
</workbook>
</file>

<file path=xl/calcChain.xml><?xml version="1.0" encoding="utf-8"?>
<calcChain xmlns="http://schemas.openxmlformats.org/spreadsheetml/2006/main">
  <c r="P9" i="2" l="1"/>
  <c r="P10" i="2"/>
  <c r="P11" i="2"/>
  <c r="P12" i="2"/>
  <c r="P13" i="2"/>
  <c r="P14" i="2"/>
  <c r="P15" i="2"/>
  <c r="P16" i="2"/>
  <c r="P17" i="2"/>
  <c r="P8" i="2"/>
  <c r="D17" i="2" l="1"/>
  <c r="F17" i="2"/>
  <c r="H17" i="2" l="1"/>
  <c r="I17" i="2" s="1"/>
  <c r="D8" i="4"/>
  <c r="F8" i="4"/>
  <c r="H8" i="4"/>
  <c r="J8" i="4"/>
  <c r="N8" i="4" s="1"/>
  <c r="L8" i="4"/>
  <c r="D9" i="4"/>
  <c r="F9" i="4"/>
  <c r="H9" i="4"/>
  <c r="J9" i="4"/>
  <c r="N9" i="4" s="1"/>
  <c r="L9" i="4"/>
  <c r="D10" i="4"/>
  <c r="F10" i="4"/>
  <c r="H10" i="4"/>
  <c r="J10" i="4"/>
  <c r="N10" i="4" s="1"/>
  <c r="L10" i="4"/>
  <c r="D11" i="4"/>
  <c r="F11" i="4"/>
  <c r="H11" i="4"/>
  <c r="J11" i="4"/>
  <c r="N11" i="4" s="1"/>
  <c r="L11" i="4"/>
  <c r="D12" i="4"/>
  <c r="F12" i="4"/>
  <c r="H12" i="4"/>
  <c r="J12" i="4"/>
  <c r="N12" i="4" s="1"/>
  <c r="L12" i="4"/>
  <c r="D13" i="4"/>
  <c r="F13" i="4"/>
  <c r="H13" i="4"/>
  <c r="J13" i="4"/>
  <c r="N13" i="4" s="1"/>
  <c r="L13" i="4"/>
  <c r="O13" i="4" l="1"/>
  <c r="V13" i="4"/>
  <c r="O12" i="4"/>
  <c r="V12" i="4"/>
  <c r="O11" i="4"/>
  <c r="V11" i="4"/>
  <c r="V10" i="4"/>
  <c r="O10" i="4"/>
  <c r="V9" i="4"/>
  <c r="O9" i="4"/>
  <c r="V8" i="4"/>
  <c r="W11" i="4"/>
  <c r="W9" i="4"/>
  <c r="Q17" i="2"/>
  <c r="W13" i="4" l="1"/>
  <c r="W12" i="4"/>
  <c r="W10" i="4"/>
  <c r="O8" i="4"/>
  <c r="W8" i="4"/>
  <c r="H16" i="1"/>
  <c r="F16" i="1"/>
  <c r="D16" i="1"/>
  <c r="J16" i="1" l="1"/>
  <c r="K16" i="1" s="1"/>
  <c r="L15" i="4"/>
  <c r="L16" i="4"/>
  <c r="L17" i="4"/>
  <c r="R16" i="1" l="1"/>
  <c r="S16" i="1" s="1"/>
  <c r="J17" i="4"/>
  <c r="N17" i="4" s="1"/>
  <c r="H17" i="4"/>
  <c r="F17" i="4"/>
  <c r="D17" i="4"/>
  <c r="J16" i="4"/>
  <c r="N16" i="4" s="1"/>
  <c r="H16" i="4"/>
  <c r="F16" i="4"/>
  <c r="D16" i="4"/>
  <c r="J15" i="4"/>
  <c r="N15" i="4" s="1"/>
  <c r="H15" i="4"/>
  <c r="F15" i="4"/>
  <c r="D15" i="4"/>
  <c r="L14" i="4"/>
  <c r="J14" i="4"/>
  <c r="N14" i="4" s="1"/>
  <c r="H14" i="4"/>
  <c r="F14" i="4"/>
  <c r="D14" i="4"/>
  <c r="V17" i="4" l="1"/>
  <c r="O17" i="4"/>
  <c r="V16" i="4"/>
  <c r="O16" i="4"/>
  <c r="O15" i="4"/>
  <c r="V15" i="4"/>
  <c r="V14" i="4"/>
  <c r="O14" i="4"/>
  <c r="W14" i="4"/>
  <c r="D8" i="1"/>
  <c r="W17" i="4" l="1"/>
  <c r="W15" i="4"/>
  <c r="W16" i="4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J14" i="1" l="1"/>
  <c r="K14" i="1" s="1"/>
  <c r="J15" i="1"/>
  <c r="K15" i="1" s="1"/>
  <c r="J13" i="1"/>
  <c r="K13" i="1" s="1"/>
  <c r="J12" i="1"/>
  <c r="K12" i="1" s="1"/>
  <c r="J11" i="1"/>
  <c r="R11" i="1" s="1"/>
  <c r="S11" i="1" s="1"/>
  <c r="J9" i="1"/>
  <c r="K9" i="1" s="1"/>
  <c r="J8" i="1"/>
  <c r="R8" i="1" s="1"/>
  <c r="S8" i="1" s="1"/>
  <c r="K11" i="1"/>
  <c r="J10" i="1"/>
  <c r="K8" i="1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R14" i="1" l="1"/>
  <c r="S14" i="1" s="1"/>
  <c r="R9" i="1"/>
  <c r="S9" i="1" s="1"/>
  <c r="R15" i="1"/>
  <c r="S15" i="1" s="1"/>
  <c r="R13" i="1"/>
  <c r="S13" i="1" s="1"/>
  <c r="R12" i="1"/>
  <c r="S12" i="1" s="1"/>
  <c r="R10" i="1"/>
  <c r="S10" i="1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K10" i="1"/>
  <c r="Q9" i="2" l="1"/>
  <c r="Q11" i="2"/>
  <c r="Q10" i="2"/>
  <c r="Q14" i="2"/>
  <c r="Q13" i="2"/>
  <c r="Q16" i="2"/>
  <c r="Q8" i="2"/>
  <c r="Q12" i="2"/>
  <c r="Q15" i="2"/>
</calcChain>
</file>

<file path=xl/sharedStrings.xml><?xml version="1.0" encoding="utf-8"?>
<sst xmlns="http://schemas.openxmlformats.org/spreadsheetml/2006/main" count="261" uniqueCount="108">
  <si>
    <t xml:space="preserve">National Institute of Technology, Silchar </t>
  </si>
  <si>
    <t>Mathematics</t>
  </si>
  <si>
    <t>SL. No.</t>
  </si>
  <si>
    <t>TCP</t>
  </si>
  <si>
    <t>TGP</t>
  </si>
  <si>
    <t>CPI</t>
  </si>
  <si>
    <t xml:space="preserve">Below </t>
  </si>
  <si>
    <t>Credit</t>
  </si>
  <si>
    <t>1st Tabulator</t>
  </si>
  <si>
    <t>2nd Tabulator</t>
  </si>
  <si>
    <t xml:space="preserve"> </t>
  </si>
  <si>
    <t>Asstt. Register,  Academic</t>
  </si>
  <si>
    <t>Registrar</t>
  </si>
  <si>
    <t>2nd Sem</t>
  </si>
  <si>
    <t>3rd Sem</t>
  </si>
  <si>
    <t>1st Sem</t>
  </si>
  <si>
    <t>1ST SEM</t>
  </si>
  <si>
    <t>2ND SEM</t>
  </si>
  <si>
    <t>Applied Chemistry</t>
  </si>
  <si>
    <t>Registration No.</t>
  </si>
  <si>
    <t>A</t>
  </si>
  <si>
    <t>B</t>
  </si>
  <si>
    <t>C</t>
  </si>
  <si>
    <t>D</t>
  </si>
  <si>
    <t>E</t>
  </si>
  <si>
    <t>F</t>
  </si>
  <si>
    <t>G</t>
  </si>
  <si>
    <t>I</t>
  </si>
  <si>
    <t>J</t>
  </si>
  <si>
    <t>REGN</t>
  </si>
  <si>
    <t>SPI</t>
  </si>
  <si>
    <t>Regn</t>
  </si>
  <si>
    <t>Dean Academic</t>
  </si>
  <si>
    <t>16-49-101</t>
  </si>
  <si>
    <t>16-49-102</t>
  </si>
  <si>
    <t>16-49-103</t>
  </si>
  <si>
    <t>16-49-104</t>
  </si>
  <si>
    <t>16-49-105</t>
  </si>
  <si>
    <t>16-49-106</t>
  </si>
  <si>
    <t>16-49-107</t>
  </si>
  <si>
    <t>16-49-108</t>
  </si>
  <si>
    <t>16-49-109</t>
  </si>
  <si>
    <t>16-48-101</t>
  </si>
  <si>
    <t>16-48-102</t>
  </si>
  <si>
    <t>16-48-103</t>
  </si>
  <si>
    <t>16-48-104</t>
  </si>
  <si>
    <t>16-48-105</t>
  </si>
  <si>
    <t>16-48-106</t>
  </si>
  <si>
    <t>16-48-107</t>
  </si>
  <si>
    <t>16-48-108</t>
  </si>
  <si>
    <t>16-48-109</t>
  </si>
  <si>
    <t>16-48-111</t>
  </si>
  <si>
    <t>Dean, Academic</t>
  </si>
  <si>
    <t>16-47-101</t>
  </si>
  <si>
    <t>16-47-102</t>
  </si>
  <si>
    <t>16-47-103</t>
  </si>
  <si>
    <t>16-47-104</t>
  </si>
  <si>
    <t>16-47-105</t>
  </si>
  <si>
    <t>16-47-106</t>
  </si>
  <si>
    <t>16-47-107</t>
  </si>
  <si>
    <t>16-47-108</t>
  </si>
  <si>
    <t>16-47-109</t>
  </si>
  <si>
    <t>16-47-111</t>
  </si>
  <si>
    <t xml:space="preserve">3RD SEM </t>
  </si>
  <si>
    <t>PH 6040</t>
  </si>
  <si>
    <t>PH 6042</t>
  </si>
  <si>
    <t>Nuclear &amp; Particle Physics</t>
  </si>
  <si>
    <t>PH 6041</t>
  </si>
  <si>
    <t>Physics of Semi conductors.</t>
  </si>
  <si>
    <t xml:space="preserve">PROJECT </t>
  </si>
  <si>
    <t>27+27+27+24=105</t>
  </si>
  <si>
    <t>SL</t>
  </si>
  <si>
    <t xml:space="preserve">    SPI</t>
  </si>
  <si>
    <t xml:space="preserve"> 4th Sem</t>
  </si>
  <si>
    <t>4TH SEM</t>
  </si>
  <si>
    <t>4th Sem</t>
  </si>
  <si>
    <t>CH 617</t>
  </si>
  <si>
    <t>Project Work</t>
  </si>
  <si>
    <t>SPI 4th</t>
  </si>
  <si>
    <t>30+24+24+24= 102</t>
  </si>
  <si>
    <t>Asstt. Registrar,Acad</t>
  </si>
  <si>
    <t>Catalyst and Surface Sciences</t>
  </si>
  <si>
    <t>MA-6401</t>
  </si>
  <si>
    <t>MA-6402</t>
  </si>
  <si>
    <t>MA-6403</t>
  </si>
  <si>
    <t>Advanced Operations Research-I</t>
  </si>
  <si>
    <t>Differential Geometry &amp; Tensor calculus</t>
  </si>
  <si>
    <t>Mathematics Modelling</t>
  </si>
  <si>
    <r>
      <t xml:space="preserve">  </t>
    </r>
    <r>
      <rPr>
        <b/>
        <sz val="18"/>
        <rFont val="Arial"/>
        <family val="2"/>
      </rPr>
      <t xml:space="preserve">  SPI </t>
    </r>
    <r>
      <rPr>
        <b/>
        <sz val="14"/>
        <rFont val="Arial"/>
        <family val="2"/>
      </rPr>
      <t xml:space="preserve">  4th Sem</t>
    </r>
  </si>
  <si>
    <t>40+40+40+40=160</t>
  </si>
  <si>
    <t>AB</t>
  </si>
  <si>
    <t>BC</t>
  </si>
  <si>
    <t>AA</t>
  </si>
  <si>
    <t>BB</t>
  </si>
  <si>
    <t>CC</t>
  </si>
  <si>
    <t xml:space="preserve">  </t>
  </si>
  <si>
    <t>CD</t>
  </si>
  <si>
    <t>DD</t>
  </si>
  <si>
    <t>MA- 6425</t>
  </si>
  <si>
    <t>Genetic Algorithm</t>
  </si>
  <si>
    <t>MA-6412( El )</t>
  </si>
  <si>
    <t>Project &amp; Dissertation.</t>
  </si>
  <si>
    <t xml:space="preserve">                                                                                                                           APPLIED PHYSICS</t>
  </si>
  <si>
    <t xml:space="preserve">                                                                 Dean, Academic</t>
  </si>
  <si>
    <t>CH 627 ( El-III)</t>
  </si>
  <si>
    <t xml:space="preserve">    (PROVISIONL ) 4th Semester M. Sc.(Applied Chem) Tabulation sheet, May, 2018</t>
  </si>
  <si>
    <r>
      <t xml:space="preserve">   (PROVISIONL ) </t>
    </r>
    <r>
      <rPr>
        <sz val="22"/>
        <rFont val="Times New Roman"/>
        <family val="1"/>
      </rPr>
      <t>4th</t>
    </r>
    <r>
      <rPr>
        <b/>
        <sz val="22"/>
        <rFont val="Times New Roman"/>
        <family val="1"/>
      </rPr>
      <t xml:space="preserve"> Semester M. Sc.(Applied Phy) Tabulation sheet,  May 2018</t>
    </r>
  </si>
  <si>
    <t xml:space="preserve">   (PROVISIONL )  4th  Semester M. Sc.(Mathematics) Tabulation sheet, May,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</si>
</sst>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8"/>
      <color theme="1"/>
      <name val="Calibri"/>
      <family val="2"/>
      <scheme val="minor"/>
    </font>
    <font>
      <b/>
      <sz val="22"/>
      <name val="Arial"/>
      <family val="2"/>
    </font>
    <font>
      <b/>
      <sz val="9"/>
      <name val="Times New Roman"/>
      <family val="1"/>
    </font>
    <font>
      <sz val="24"/>
      <name val="Calibri"/>
      <family val="2"/>
    </font>
    <font>
      <b/>
      <sz val="18"/>
      <name val="Arial"/>
      <family val="2"/>
    </font>
    <font>
      <b/>
      <sz val="26"/>
      <name val="Times New Roman"/>
      <family val="1"/>
    </font>
    <font>
      <b/>
      <sz val="20"/>
      <name val="Stencil"/>
      <family val="5"/>
    </font>
    <font>
      <sz val="20"/>
      <color theme="1"/>
      <name val="Stencil"/>
      <family val="5"/>
    </font>
    <font>
      <b/>
      <sz val="22"/>
      <name val="Stencil"/>
      <family val="5"/>
    </font>
    <font>
      <b/>
      <sz val="18"/>
      <name val="Stencil"/>
      <family val="5"/>
    </font>
    <font>
      <sz val="22"/>
      <name val="Arial"/>
      <family val="2"/>
    </font>
    <font>
      <sz val="20"/>
      <name val="Calibri"/>
      <family val="2"/>
      <scheme val="minor"/>
    </font>
    <font>
      <sz val="26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09">
    <xf numFmtId="0" fontId="0" fillId="0" borderId="0" xfId="0"/>
    <xf numFmtId="2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7" fillId="0" borderId="7" xfId="0" applyFont="1" applyBorder="1" applyAlignment="1"/>
    <xf numFmtId="0" fontId="0" fillId="0" borderId="4" xfId="0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4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2" fillId="0" borderId="4" xfId="1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1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/>
    </xf>
    <xf numFmtId="0" fontId="27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2" fontId="27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top" wrapText="1"/>
    </xf>
    <xf numFmtId="0" fontId="19" fillId="0" borderId="4" xfId="0" applyNumberFormat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164" fontId="12" fillId="0" borderId="4" xfId="1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/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3" fillId="0" borderId="4" xfId="0" applyFont="1" applyBorder="1"/>
    <xf numFmtId="0" fontId="29" fillId="0" borderId="2" xfId="0" applyFont="1" applyBorder="1" applyAlignment="1"/>
    <xf numFmtId="0" fontId="30" fillId="0" borderId="2" xfId="0" applyFont="1" applyBorder="1" applyAlignment="1"/>
    <xf numFmtId="0" fontId="30" fillId="0" borderId="3" xfId="0" applyFont="1" applyBorder="1" applyAlignment="1"/>
    <xf numFmtId="0" fontId="1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zoomScale="60" zoomScaleNormal="89" workbookViewId="0">
      <selection activeCell="G37" sqref="G37"/>
    </sheetView>
  </sheetViews>
  <sheetFormatPr defaultRowHeight="15" x14ac:dyDescent="0.25"/>
  <cols>
    <col min="1" max="1" width="7" customWidth="1"/>
    <col min="2" max="2" width="25.42578125" customWidth="1"/>
    <col min="3" max="3" width="14.7109375" customWidth="1"/>
    <col min="4" max="4" width="13.5703125" customWidth="1"/>
    <col min="5" max="5" width="13.140625" customWidth="1"/>
    <col min="6" max="6" width="14" customWidth="1"/>
    <col min="7" max="7" width="12.42578125" customWidth="1"/>
    <col min="8" max="8" width="13.28515625" customWidth="1"/>
    <col min="9" max="9" width="12.28515625" customWidth="1"/>
    <col min="10" max="11" width="14.85546875" customWidth="1"/>
    <col min="12" max="12" width="12.140625" customWidth="1"/>
    <col min="13" max="13" width="13.140625" customWidth="1"/>
    <col min="14" max="14" width="12.7109375" customWidth="1"/>
    <col min="15" max="15" width="13" customWidth="1"/>
    <col min="16" max="16" width="11" customWidth="1"/>
    <col min="17" max="17" width="12.42578125" customWidth="1"/>
    <col min="18" max="18" width="16.42578125" customWidth="1"/>
    <col min="19" max="19" width="10.140625" customWidth="1"/>
    <col min="20" max="20" width="31.140625" customWidth="1"/>
  </cols>
  <sheetData>
    <row r="1" spans="1:19" x14ac:dyDescent="0.25">
      <c r="B1" t="s">
        <v>31</v>
      </c>
      <c r="C1" t="s">
        <v>20</v>
      </c>
      <c r="E1" t="s">
        <v>21</v>
      </c>
      <c r="G1" t="s">
        <v>22</v>
      </c>
      <c r="K1" t="s">
        <v>30</v>
      </c>
      <c r="R1" t="s">
        <v>5</v>
      </c>
    </row>
    <row r="2" spans="1:19" ht="40.5" customHeight="1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6" customHeight="1" x14ac:dyDescent="0.35">
      <c r="A3" s="70" t="s">
        <v>106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26.25" x14ac:dyDescent="0.4">
      <c r="A4" s="72" t="s">
        <v>102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9" ht="27" customHeight="1" x14ac:dyDescent="0.25">
      <c r="A5" s="75" t="s">
        <v>71</v>
      </c>
      <c r="B5" s="76" t="s">
        <v>19</v>
      </c>
      <c r="C5" s="77" t="s">
        <v>64</v>
      </c>
      <c r="D5" s="77"/>
      <c r="E5" s="77" t="s">
        <v>67</v>
      </c>
      <c r="F5" s="77"/>
      <c r="G5" s="77" t="s">
        <v>65</v>
      </c>
      <c r="H5" s="77"/>
      <c r="I5" s="66" t="s">
        <v>3</v>
      </c>
      <c r="J5" s="66" t="s">
        <v>4</v>
      </c>
      <c r="K5" s="47" t="s">
        <v>72</v>
      </c>
      <c r="L5" s="77" t="s">
        <v>16</v>
      </c>
      <c r="M5" s="77"/>
      <c r="N5" s="78" t="s">
        <v>17</v>
      </c>
      <c r="O5" s="79"/>
      <c r="P5" s="77" t="s">
        <v>63</v>
      </c>
      <c r="Q5" s="77"/>
      <c r="R5" s="21" t="s">
        <v>74</v>
      </c>
      <c r="S5" s="59" t="s">
        <v>5</v>
      </c>
    </row>
    <row r="6" spans="1:19" ht="46.5" customHeight="1" x14ac:dyDescent="0.25">
      <c r="A6" s="75"/>
      <c r="B6" s="75"/>
      <c r="C6" s="80" t="s">
        <v>66</v>
      </c>
      <c r="D6" s="80"/>
      <c r="E6" s="80" t="s">
        <v>68</v>
      </c>
      <c r="F6" s="80"/>
      <c r="G6" s="80" t="s">
        <v>69</v>
      </c>
      <c r="H6" s="80"/>
      <c r="I6" s="66"/>
      <c r="J6" s="67"/>
      <c r="K6" s="61" t="s">
        <v>73</v>
      </c>
      <c r="L6" s="61" t="s">
        <v>3</v>
      </c>
      <c r="M6" s="61" t="s">
        <v>4</v>
      </c>
      <c r="N6" s="61" t="s">
        <v>3</v>
      </c>
      <c r="O6" s="61" t="s">
        <v>4</v>
      </c>
      <c r="P6" s="61" t="s">
        <v>3</v>
      </c>
      <c r="Q6" s="61" t="s">
        <v>4</v>
      </c>
      <c r="R6" s="46" t="s">
        <v>5</v>
      </c>
      <c r="S6" s="59" t="s">
        <v>6</v>
      </c>
    </row>
    <row r="7" spans="1:19" ht="45.75" customHeight="1" x14ac:dyDescent="0.25">
      <c r="A7" s="75"/>
      <c r="B7" s="75"/>
      <c r="C7" s="22" t="s">
        <v>7</v>
      </c>
      <c r="D7" s="22">
        <v>6</v>
      </c>
      <c r="E7" s="22" t="s">
        <v>7</v>
      </c>
      <c r="F7" s="22">
        <v>6</v>
      </c>
      <c r="G7" s="22" t="s">
        <v>7</v>
      </c>
      <c r="H7" s="22">
        <v>12</v>
      </c>
      <c r="I7" s="66"/>
      <c r="J7" s="67"/>
      <c r="K7" s="65"/>
      <c r="L7" s="62"/>
      <c r="M7" s="62"/>
      <c r="N7" s="62"/>
      <c r="O7" s="62"/>
      <c r="P7" s="62"/>
      <c r="Q7" s="62"/>
      <c r="R7" s="60" t="s">
        <v>70</v>
      </c>
      <c r="S7" s="43">
        <v>5</v>
      </c>
    </row>
    <row r="8" spans="1:19" ht="39.75" customHeight="1" x14ac:dyDescent="0.25">
      <c r="A8" s="23">
        <v>1</v>
      </c>
      <c r="B8" s="58" t="s">
        <v>33</v>
      </c>
      <c r="C8" s="54" t="s">
        <v>94</v>
      </c>
      <c r="D8" s="23">
        <f t="shared" ref="D8:D15" si="0">IF(C8="AA",10, IF(C8="AB",9, IF(C8="BB",8, IF(C8="BC",7,IF(C8="CC",6, IF(C8="CD",5, IF(C8="DD",4,IF(C8="F",0))))))))</f>
        <v>6</v>
      </c>
      <c r="E8" s="23" t="s">
        <v>93</v>
      </c>
      <c r="F8" s="23">
        <f t="shared" ref="F8:F15" si="1">IF(E8="AA",10, IF(E8="AB",9, IF(E8="BB",8, IF(E8="BC",7,IF(E8="CC",6, IF(E8="CD",5, IF(E8="DD",4,IF(E8="F",0))))))))</f>
        <v>8</v>
      </c>
      <c r="G8" s="23" t="s">
        <v>90</v>
      </c>
      <c r="H8" s="24">
        <f t="shared" ref="H8:H15" si="2">IF(G8="AA",10, IF(G8="AB",9, IF(G8="BB",8, IF(G8="BC",7,IF(G8="CC",6, IF(G8="CD",5, IF(G8="DD",4,IF(G8="F",0))))))))</f>
        <v>9</v>
      </c>
      <c r="I8" s="24">
        <v>24</v>
      </c>
      <c r="J8" s="24">
        <f t="shared" ref="J8:J16" si="3">(D8*6+F8*6+H8*12)</f>
        <v>192</v>
      </c>
      <c r="K8" s="25">
        <f t="shared" ref="K8" si="4">J8/I8</f>
        <v>8</v>
      </c>
      <c r="L8" s="24">
        <v>27</v>
      </c>
      <c r="M8" s="24">
        <v>168</v>
      </c>
      <c r="N8" s="24">
        <v>27</v>
      </c>
      <c r="O8" s="24">
        <v>189</v>
      </c>
      <c r="P8" s="24">
        <v>27</v>
      </c>
      <c r="Q8" s="55">
        <v>195</v>
      </c>
      <c r="R8" s="56">
        <f>(J8+M8+Q8+O8)/(I8+L8+P8+N8)</f>
        <v>7.0857142857142854</v>
      </c>
      <c r="S8" s="27" t="str">
        <f t="shared" ref="S8:S15" si="5">IF(R8&lt;5,"***","-")</f>
        <v>-</v>
      </c>
    </row>
    <row r="9" spans="1:19" ht="39" customHeight="1" x14ac:dyDescent="0.25">
      <c r="A9" s="23">
        <v>2</v>
      </c>
      <c r="B9" s="58" t="s">
        <v>34</v>
      </c>
      <c r="C9" s="54" t="s">
        <v>96</v>
      </c>
      <c r="D9" s="23">
        <f t="shared" si="0"/>
        <v>5</v>
      </c>
      <c r="E9" s="23" t="s">
        <v>91</v>
      </c>
      <c r="F9" s="23">
        <f t="shared" si="1"/>
        <v>7</v>
      </c>
      <c r="G9" s="23" t="s">
        <v>90</v>
      </c>
      <c r="H9" s="24">
        <f t="shared" si="2"/>
        <v>9</v>
      </c>
      <c r="I9" s="24">
        <v>24</v>
      </c>
      <c r="J9" s="24">
        <f t="shared" si="3"/>
        <v>180</v>
      </c>
      <c r="K9" s="25">
        <f t="shared" ref="K9:K16" si="6">J9/I9</f>
        <v>7.5</v>
      </c>
      <c r="L9" s="24">
        <v>27</v>
      </c>
      <c r="M9" s="24">
        <v>192</v>
      </c>
      <c r="N9" s="24">
        <v>27</v>
      </c>
      <c r="O9" s="24">
        <v>210</v>
      </c>
      <c r="P9" s="24">
        <v>27</v>
      </c>
      <c r="Q9" s="57">
        <v>168</v>
      </c>
      <c r="R9" s="56">
        <f t="shared" ref="R9:R16" si="7">(J9+M9+Q9+O9)/(I9+L9+P9+N9)</f>
        <v>7.1428571428571432</v>
      </c>
      <c r="S9" s="27" t="str">
        <f t="shared" si="5"/>
        <v>-</v>
      </c>
    </row>
    <row r="10" spans="1:19" ht="39" customHeight="1" x14ac:dyDescent="0.25">
      <c r="A10" s="23">
        <v>3</v>
      </c>
      <c r="B10" s="58" t="s">
        <v>35</v>
      </c>
      <c r="C10" s="54" t="s">
        <v>90</v>
      </c>
      <c r="D10" s="23">
        <f t="shared" si="0"/>
        <v>9</v>
      </c>
      <c r="E10" s="23" t="s">
        <v>91</v>
      </c>
      <c r="F10" s="23">
        <f t="shared" si="1"/>
        <v>7</v>
      </c>
      <c r="G10" s="24" t="s">
        <v>92</v>
      </c>
      <c r="H10" s="24">
        <f t="shared" si="2"/>
        <v>10</v>
      </c>
      <c r="I10" s="24">
        <v>24</v>
      </c>
      <c r="J10" s="24">
        <f t="shared" si="3"/>
        <v>216</v>
      </c>
      <c r="K10" s="25">
        <f t="shared" si="6"/>
        <v>9</v>
      </c>
      <c r="L10" s="24">
        <v>27</v>
      </c>
      <c r="M10" s="24">
        <v>138</v>
      </c>
      <c r="N10" s="24">
        <v>27</v>
      </c>
      <c r="O10" s="24">
        <v>192</v>
      </c>
      <c r="P10" s="24">
        <v>27</v>
      </c>
      <c r="Q10" s="57">
        <v>192</v>
      </c>
      <c r="R10" s="56">
        <f t="shared" si="7"/>
        <v>7.0285714285714285</v>
      </c>
      <c r="S10" s="27" t="str">
        <f t="shared" ref="S10" si="8">IF(R10&lt;5,"***","-")</f>
        <v>-</v>
      </c>
    </row>
    <row r="11" spans="1:19" ht="39" customHeight="1" x14ac:dyDescent="0.25">
      <c r="A11" s="23">
        <v>4</v>
      </c>
      <c r="B11" s="58" t="s">
        <v>36</v>
      </c>
      <c r="C11" s="54" t="s">
        <v>93</v>
      </c>
      <c r="D11" s="23">
        <f t="shared" si="0"/>
        <v>8</v>
      </c>
      <c r="E11" s="23" t="s">
        <v>91</v>
      </c>
      <c r="F11" s="23">
        <f t="shared" si="1"/>
        <v>7</v>
      </c>
      <c r="G11" s="23" t="s">
        <v>90</v>
      </c>
      <c r="H11" s="24">
        <f t="shared" si="2"/>
        <v>9</v>
      </c>
      <c r="I11" s="24">
        <v>24</v>
      </c>
      <c r="J11" s="24">
        <f t="shared" si="3"/>
        <v>198</v>
      </c>
      <c r="K11" s="25">
        <f t="shared" si="6"/>
        <v>8.25</v>
      </c>
      <c r="L11" s="24">
        <v>27</v>
      </c>
      <c r="M11" s="24">
        <v>198</v>
      </c>
      <c r="N11" s="24">
        <v>27</v>
      </c>
      <c r="O11" s="24">
        <v>201</v>
      </c>
      <c r="P11" s="24">
        <v>27</v>
      </c>
      <c r="Q11" s="57">
        <v>195</v>
      </c>
      <c r="R11" s="56">
        <f t="shared" si="7"/>
        <v>7.5428571428571427</v>
      </c>
      <c r="S11" s="27" t="str">
        <f t="shared" si="5"/>
        <v>-</v>
      </c>
    </row>
    <row r="12" spans="1:19" ht="38.25" customHeight="1" x14ac:dyDescent="0.25">
      <c r="A12" s="23">
        <v>5</v>
      </c>
      <c r="B12" s="58" t="s">
        <v>37</v>
      </c>
      <c r="C12" s="54" t="s">
        <v>90</v>
      </c>
      <c r="D12" s="23">
        <f t="shared" si="0"/>
        <v>9</v>
      </c>
      <c r="E12" s="23" t="s">
        <v>90</v>
      </c>
      <c r="F12" s="23">
        <f t="shared" si="1"/>
        <v>9</v>
      </c>
      <c r="G12" s="23" t="s">
        <v>90</v>
      </c>
      <c r="H12" s="24">
        <f t="shared" si="2"/>
        <v>9</v>
      </c>
      <c r="I12" s="24">
        <v>24</v>
      </c>
      <c r="J12" s="24">
        <f t="shared" si="3"/>
        <v>216</v>
      </c>
      <c r="K12" s="25">
        <f t="shared" si="6"/>
        <v>9</v>
      </c>
      <c r="L12" s="24">
        <v>27</v>
      </c>
      <c r="M12" s="24">
        <v>225</v>
      </c>
      <c r="N12" s="24">
        <v>27</v>
      </c>
      <c r="O12" s="24">
        <v>210</v>
      </c>
      <c r="P12" s="24">
        <v>27</v>
      </c>
      <c r="Q12" s="57">
        <v>219</v>
      </c>
      <c r="R12" s="56">
        <f t="shared" si="7"/>
        <v>8.2857142857142865</v>
      </c>
      <c r="S12" s="27" t="str">
        <f t="shared" si="5"/>
        <v>-</v>
      </c>
    </row>
    <row r="13" spans="1:19" ht="38.25" customHeight="1" x14ac:dyDescent="0.25">
      <c r="A13" s="23">
        <v>6</v>
      </c>
      <c r="B13" s="58" t="s">
        <v>38</v>
      </c>
      <c r="C13" s="54" t="s">
        <v>90</v>
      </c>
      <c r="D13" s="23">
        <f t="shared" si="0"/>
        <v>9</v>
      </c>
      <c r="E13" s="23" t="s">
        <v>90</v>
      </c>
      <c r="F13" s="23">
        <f t="shared" si="1"/>
        <v>9</v>
      </c>
      <c r="G13" s="23" t="s">
        <v>90</v>
      </c>
      <c r="H13" s="24">
        <f t="shared" si="2"/>
        <v>9</v>
      </c>
      <c r="I13" s="24">
        <v>24</v>
      </c>
      <c r="J13" s="24">
        <f t="shared" si="3"/>
        <v>216</v>
      </c>
      <c r="K13" s="25">
        <f t="shared" si="6"/>
        <v>9</v>
      </c>
      <c r="L13" s="24">
        <v>27</v>
      </c>
      <c r="M13" s="24">
        <v>225</v>
      </c>
      <c r="N13" s="24">
        <v>27</v>
      </c>
      <c r="O13" s="24">
        <v>228</v>
      </c>
      <c r="P13" s="24">
        <v>27</v>
      </c>
      <c r="Q13" s="57">
        <v>210</v>
      </c>
      <c r="R13" s="56">
        <f t="shared" si="7"/>
        <v>8.3714285714285719</v>
      </c>
      <c r="S13" s="27" t="str">
        <f t="shared" si="5"/>
        <v>-</v>
      </c>
    </row>
    <row r="14" spans="1:19" ht="38.25" customHeight="1" x14ac:dyDescent="0.25">
      <c r="A14" s="23">
        <v>7</v>
      </c>
      <c r="B14" s="58" t="s">
        <v>39</v>
      </c>
      <c r="C14" s="54" t="s">
        <v>90</v>
      </c>
      <c r="D14" s="23">
        <f t="shared" si="0"/>
        <v>9</v>
      </c>
      <c r="E14" s="54" t="s">
        <v>93</v>
      </c>
      <c r="F14" s="23">
        <f t="shared" si="1"/>
        <v>8</v>
      </c>
      <c r="G14" s="54" t="s">
        <v>93</v>
      </c>
      <c r="H14" s="24">
        <f t="shared" si="2"/>
        <v>8</v>
      </c>
      <c r="I14" s="24">
        <v>24</v>
      </c>
      <c r="J14" s="24">
        <f t="shared" si="3"/>
        <v>198</v>
      </c>
      <c r="K14" s="25">
        <f t="shared" si="6"/>
        <v>8.25</v>
      </c>
      <c r="L14" s="24">
        <v>27</v>
      </c>
      <c r="M14" s="24">
        <v>195</v>
      </c>
      <c r="N14" s="24">
        <v>27</v>
      </c>
      <c r="O14" s="24">
        <v>198</v>
      </c>
      <c r="P14" s="24">
        <v>27</v>
      </c>
      <c r="Q14" s="57">
        <v>201</v>
      </c>
      <c r="R14" s="56">
        <f t="shared" si="7"/>
        <v>7.5428571428571427</v>
      </c>
      <c r="S14" s="27" t="str">
        <f t="shared" si="5"/>
        <v>-</v>
      </c>
    </row>
    <row r="15" spans="1:19" ht="39" customHeight="1" x14ac:dyDescent="0.25">
      <c r="A15" s="23">
        <v>8</v>
      </c>
      <c r="B15" s="58" t="s">
        <v>40</v>
      </c>
      <c r="C15" s="54" t="s">
        <v>93</v>
      </c>
      <c r="D15" s="23">
        <f t="shared" si="0"/>
        <v>8</v>
      </c>
      <c r="E15" s="54" t="s">
        <v>93</v>
      </c>
      <c r="F15" s="23">
        <f t="shared" si="1"/>
        <v>8</v>
      </c>
      <c r="G15" s="54" t="s">
        <v>90</v>
      </c>
      <c r="H15" s="24">
        <f t="shared" si="2"/>
        <v>9</v>
      </c>
      <c r="I15" s="24">
        <v>24</v>
      </c>
      <c r="J15" s="24">
        <f t="shared" si="3"/>
        <v>204</v>
      </c>
      <c r="K15" s="25">
        <f t="shared" si="6"/>
        <v>8.5</v>
      </c>
      <c r="L15" s="24">
        <v>27</v>
      </c>
      <c r="M15" s="24">
        <v>186</v>
      </c>
      <c r="N15" s="24">
        <v>27</v>
      </c>
      <c r="O15" s="24">
        <v>207</v>
      </c>
      <c r="P15" s="24">
        <v>27</v>
      </c>
      <c r="Q15" s="57">
        <v>183</v>
      </c>
      <c r="R15" s="56">
        <f t="shared" si="7"/>
        <v>7.4285714285714288</v>
      </c>
      <c r="S15" s="27" t="str">
        <f t="shared" si="5"/>
        <v>-</v>
      </c>
    </row>
    <row r="16" spans="1:19" ht="37.5" customHeight="1" x14ac:dyDescent="0.25">
      <c r="A16" s="23">
        <v>9</v>
      </c>
      <c r="B16" s="58" t="s">
        <v>41</v>
      </c>
      <c r="C16" s="54" t="s">
        <v>93</v>
      </c>
      <c r="D16" s="23">
        <f t="shared" ref="D16" si="9">IF(C16="AA",10, IF(C16="AB",9, IF(C16="BB",8, IF(C16="BC",7,IF(C16="CC",6, IF(C16="CD",5, IF(C16="DD",4,IF(C16="F",0))))))))</f>
        <v>8</v>
      </c>
      <c r="E16" s="23" t="s">
        <v>93</v>
      </c>
      <c r="F16" s="23">
        <f t="shared" ref="F16" si="10">IF(E16="AA",10, IF(E16="AB",9, IF(E16="BB",8, IF(E16="BC",7,IF(E16="CC",6, IF(E16="CD",5, IF(E16="DD",4,IF(E16="F",0))))))))</f>
        <v>8</v>
      </c>
      <c r="G16" s="23" t="s">
        <v>93</v>
      </c>
      <c r="H16" s="24">
        <f t="shared" ref="H16" si="11">IF(G16="AA",10, IF(G16="AB",9, IF(G16="BB",8, IF(G16="BC",7,IF(G16="CC",6, IF(G16="CD",5, IF(G16="DD",4,IF(G16="F",0))))))))</f>
        <v>8</v>
      </c>
      <c r="I16" s="24">
        <v>24</v>
      </c>
      <c r="J16" s="24">
        <f t="shared" si="3"/>
        <v>192</v>
      </c>
      <c r="K16" s="25">
        <f t="shared" si="6"/>
        <v>8</v>
      </c>
      <c r="L16" s="24">
        <v>27</v>
      </c>
      <c r="M16" s="24">
        <v>198</v>
      </c>
      <c r="N16" s="24">
        <v>27</v>
      </c>
      <c r="O16" s="24">
        <v>183</v>
      </c>
      <c r="P16" s="24">
        <v>27</v>
      </c>
      <c r="Q16" s="57">
        <v>201</v>
      </c>
      <c r="R16" s="56">
        <f t="shared" si="7"/>
        <v>7.371428571428571</v>
      </c>
      <c r="S16" s="27" t="str">
        <f t="shared" ref="S16" si="12">IF(R16&lt;5,"***","-")</f>
        <v>-</v>
      </c>
    </row>
    <row r="17" spans="1:19" ht="26.25" x14ac:dyDescent="0.4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8"/>
      <c r="N17" s="28"/>
      <c r="O17" s="28"/>
      <c r="P17" s="28"/>
      <c r="Q17" s="28"/>
      <c r="R17" s="28"/>
      <c r="S17" s="28"/>
    </row>
    <row r="18" spans="1:19" ht="26.25" x14ac:dyDescent="0.4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8"/>
      <c r="L18" s="29"/>
      <c r="M18" s="28"/>
      <c r="N18" s="28"/>
      <c r="O18" s="28"/>
      <c r="P18" s="28"/>
      <c r="Q18" s="28"/>
      <c r="R18" s="28"/>
      <c r="S18" s="28"/>
    </row>
    <row r="19" spans="1:19" ht="26.25" x14ac:dyDescent="0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28.5" customHeight="1" x14ac:dyDescent="0.4">
      <c r="A20" s="28"/>
      <c r="B20" s="30" t="s">
        <v>8</v>
      </c>
      <c r="C20" s="28"/>
      <c r="D20" s="28"/>
      <c r="E20" s="63" t="s">
        <v>9</v>
      </c>
      <c r="F20" s="63"/>
      <c r="G20" s="28"/>
      <c r="H20" s="63" t="s">
        <v>80</v>
      </c>
      <c r="I20" s="63"/>
      <c r="J20" s="28"/>
      <c r="K20" s="64" t="s">
        <v>12</v>
      </c>
      <c r="L20" s="64"/>
      <c r="M20" s="64"/>
      <c r="N20" s="28"/>
      <c r="O20" s="28"/>
      <c r="P20" s="63" t="s">
        <v>32</v>
      </c>
      <c r="Q20" s="63"/>
      <c r="R20" s="63"/>
      <c r="S20" s="28"/>
    </row>
    <row r="21" spans="1:19" ht="26.25" x14ac:dyDescent="0.4">
      <c r="A21" s="28"/>
      <c r="B21" s="28"/>
      <c r="C21" s="28"/>
      <c r="D21" s="28" t="s">
        <v>10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</sheetData>
  <mergeCells count="27">
    <mergeCell ref="C6:D6"/>
    <mergeCell ref="E6:F6"/>
    <mergeCell ref="G6:H6"/>
    <mergeCell ref="E20:F20"/>
    <mergeCell ref="H20:I20"/>
    <mergeCell ref="I5:I7"/>
    <mergeCell ref="J5:J7"/>
    <mergeCell ref="A2:S2"/>
    <mergeCell ref="A3:S3"/>
    <mergeCell ref="A4:S4"/>
    <mergeCell ref="A5:A7"/>
    <mergeCell ref="B5:B7"/>
    <mergeCell ref="C5:D5"/>
    <mergeCell ref="E5:F5"/>
    <mergeCell ref="G5:H5"/>
    <mergeCell ref="Q6:Q7"/>
    <mergeCell ref="L5:M5"/>
    <mergeCell ref="P5:Q5"/>
    <mergeCell ref="L6:L7"/>
    <mergeCell ref="M6:M7"/>
    <mergeCell ref="N5:O5"/>
    <mergeCell ref="N6:N7"/>
    <mergeCell ref="O6:O7"/>
    <mergeCell ref="P20:R20"/>
    <mergeCell ref="K20:M20"/>
    <mergeCell ref="K6:K7"/>
    <mergeCell ref="P6:P7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zoomScale="60" zoomScaleNormal="100" workbookViewId="0">
      <selection activeCell="A3" sqref="A3:Q3"/>
    </sheetView>
  </sheetViews>
  <sheetFormatPr defaultRowHeight="15" x14ac:dyDescent="0.25"/>
  <cols>
    <col min="1" max="1" width="8.140625" customWidth="1"/>
    <col min="2" max="2" width="23.140625" customWidth="1"/>
    <col min="3" max="3" width="15.42578125" customWidth="1"/>
    <col min="4" max="4" width="18" customWidth="1"/>
    <col min="5" max="5" width="15.5703125" customWidth="1"/>
    <col min="6" max="6" width="16.5703125" customWidth="1"/>
    <col min="7" max="7" width="13.42578125" customWidth="1"/>
    <col min="8" max="8" width="13" customWidth="1"/>
    <col min="9" max="9" width="14" customWidth="1"/>
    <col min="10" max="10" width="14.28515625" customWidth="1"/>
    <col min="11" max="11" width="16.42578125" customWidth="1"/>
    <col min="12" max="12" width="12.7109375" customWidth="1"/>
    <col min="13" max="13" width="11.140625" customWidth="1"/>
    <col min="14" max="14" width="12.140625" customWidth="1"/>
    <col min="15" max="15" width="10.85546875" customWidth="1"/>
    <col min="16" max="16" width="17" customWidth="1"/>
    <col min="17" max="17" width="12.7109375" customWidth="1"/>
    <col min="18" max="18" width="28" customWidth="1"/>
  </cols>
  <sheetData>
    <row r="1" spans="1:17" x14ac:dyDescent="0.25">
      <c r="B1" t="s">
        <v>29</v>
      </c>
      <c r="C1" t="s">
        <v>20</v>
      </c>
      <c r="E1" t="s">
        <v>21</v>
      </c>
      <c r="I1" t="s">
        <v>30</v>
      </c>
      <c r="P1" t="s">
        <v>5</v>
      </c>
    </row>
    <row r="2" spans="1:17" ht="30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33.75" customHeight="1" x14ac:dyDescent="0.25">
      <c r="A3" s="88" t="s">
        <v>105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27" customHeight="1" x14ac:dyDescent="0.25">
      <c r="A4" s="89" t="s">
        <v>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42" customHeight="1" x14ac:dyDescent="0.25">
      <c r="A5" s="75" t="s">
        <v>71</v>
      </c>
      <c r="B5" s="76" t="s">
        <v>19</v>
      </c>
      <c r="C5" s="76" t="s">
        <v>104</v>
      </c>
      <c r="D5" s="76"/>
      <c r="E5" s="76" t="s">
        <v>76</v>
      </c>
      <c r="F5" s="76"/>
      <c r="G5" s="66" t="s">
        <v>3</v>
      </c>
      <c r="H5" s="66" t="s">
        <v>4</v>
      </c>
      <c r="I5" s="90" t="s">
        <v>78</v>
      </c>
      <c r="J5" s="80" t="s">
        <v>15</v>
      </c>
      <c r="K5" s="80"/>
      <c r="L5" s="86" t="s">
        <v>13</v>
      </c>
      <c r="M5" s="87"/>
      <c r="N5" s="80" t="s">
        <v>14</v>
      </c>
      <c r="O5" s="80"/>
      <c r="P5" s="21" t="s">
        <v>75</v>
      </c>
      <c r="Q5" s="48" t="s">
        <v>5</v>
      </c>
    </row>
    <row r="6" spans="1:17" ht="49.5" customHeight="1" x14ac:dyDescent="0.25">
      <c r="A6" s="75"/>
      <c r="B6" s="75"/>
      <c r="C6" s="76" t="s">
        <v>81</v>
      </c>
      <c r="D6" s="76"/>
      <c r="E6" s="76" t="s">
        <v>77</v>
      </c>
      <c r="F6" s="76"/>
      <c r="G6" s="66"/>
      <c r="H6" s="66"/>
      <c r="I6" s="90"/>
      <c r="J6" s="80" t="s">
        <v>3</v>
      </c>
      <c r="K6" s="82" t="s">
        <v>4</v>
      </c>
      <c r="L6" s="80" t="s">
        <v>3</v>
      </c>
      <c r="M6" s="82" t="s">
        <v>4</v>
      </c>
      <c r="N6" s="82" t="s">
        <v>3</v>
      </c>
      <c r="O6" s="80" t="s">
        <v>4</v>
      </c>
      <c r="P6" s="53" t="s">
        <v>5</v>
      </c>
      <c r="Q6" s="48" t="s">
        <v>6</v>
      </c>
    </row>
    <row r="7" spans="1:17" ht="31.5" x14ac:dyDescent="0.25">
      <c r="A7" s="75"/>
      <c r="B7" s="75"/>
      <c r="C7" s="41" t="s">
        <v>7</v>
      </c>
      <c r="D7" s="41">
        <v>6</v>
      </c>
      <c r="E7" s="41" t="s">
        <v>7</v>
      </c>
      <c r="F7" s="41">
        <v>18</v>
      </c>
      <c r="G7" s="66"/>
      <c r="H7" s="66"/>
      <c r="I7" s="90"/>
      <c r="J7" s="80"/>
      <c r="K7" s="83"/>
      <c r="L7" s="80"/>
      <c r="M7" s="83"/>
      <c r="N7" s="83"/>
      <c r="O7" s="80"/>
      <c r="P7" s="45" t="s">
        <v>79</v>
      </c>
      <c r="Q7" s="50">
        <v>5</v>
      </c>
    </row>
    <row r="8" spans="1:17" ht="39.75" customHeight="1" x14ac:dyDescent="0.35">
      <c r="A8" s="23">
        <v>1</v>
      </c>
      <c r="B8" s="51" t="s">
        <v>42</v>
      </c>
      <c r="C8" s="52" t="s">
        <v>90</v>
      </c>
      <c r="D8" s="52">
        <f t="shared" ref="D8:D17" si="0">IF(C8="AA",10, IF(C8="AB",9, IF(C8="BB",8, IF(C8="BC",7,IF(C8="CC",6, IF(C8="CD",5, IF(C8="DD",4,IF(C8="F",0))))))))</f>
        <v>9</v>
      </c>
      <c r="E8" s="52" t="s">
        <v>90</v>
      </c>
      <c r="F8" s="52">
        <f t="shared" ref="F8:F17" si="1">IF(E8="AA",10, IF(E8="AB",9, IF(E8="BB",8, IF(E8="BC",7,IF(E8="CC",6, IF(E8="CD",5, IF(E8="DD",4,IF(E8="F",0))))))))</f>
        <v>9</v>
      </c>
      <c r="G8" s="24">
        <v>24</v>
      </c>
      <c r="H8" s="24">
        <f t="shared" ref="H8:H17" si="2">(D8*6+F8*18)</f>
        <v>216</v>
      </c>
      <c r="I8" s="25">
        <f t="shared" ref="I8" si="3">H8/G8</f>
        <v>9</v>
      </c>
      <c r="J8" s="24">
        <v>30</v>
      </c>
      <c r="K8" s="31">
        <v>228</v>
      </c>
      <c r="L8" s="31">
        <v>24</v>
      </c>
      <c r="M8" s="31">
        <v>180</v>
      </c>
      <c r="N8" s="24">
        <v>24</v>
      </c>
      <c r="O8" s="31">
        <v>186</v>
      </c>
      <c r="P8" s="26">
        <f>(H8+O8+K8+M8)/(G8+J8+N8+L8)</f>
        <v>7.9411764705882355</v>
      </c>
      <c r="Q8" s="32" t="str">
        <f>IF(P8&lt;5,"***","-")</f>
        <v>-</v>
      </c>
    </row>
    <row r="9" spans="1:17" ht="40.5" customHeight="1" x14ac:dyDescent="0.35">
      <c r="A9" s="23">
        <v>2</v>
      </c>
      <c r="B9" s="51" t="s">
        <v>43</v>
      </c>
      <c r="C9" s="52" t="s">
        <v>91</v>
      </c>
      <c r="D9" s="52">
        <f t="shared" si="0"/>
        <v>7</v>
      </c>
      <c r="E9" s="52" t="s">
        <v>93</v>
      </c>
      <c r="F9" s="52">
        <f t="shared" si="1"/>
        <v>8</v>
      </c>
      <c r="G9" s="24">
        <v>24</v>
      </c>
      <c r="H9" s="24">
        <f t="shared" si="2"/>
        <v>186</v>
      </c>
      <c r="I9" s="25">
        <f t="shared" ref="I9:I17" si="4">H9/G9</f>
        <v>7.75</v>
      </c>
      <c r="J9" s="24">
        <v>30</v>
      </c>
      <c r="K9" s="31">
        <v>186</v>
      </c>
      <c r="L9" s="31">
        <v>24</v>
      </c>
      <c r="M9" s="31">
        <v>150</v>
      </c>
      <c r="N9" s="24">
        <v>24</v>
      </c>
      <c r="O9" s="31">
        <v>150</v>
      </c>
      <c r="P9" s="26">
        <f t="shared" ref="P9:P17" si="5">(H9+O9+K9+M9)/(G9+J9+N9+L9)</f>
        <v>6.5882352941176467</v>
      </c>
      <c r="Q9" s="32" t="str">
        <f t="shared" ref="Q9:Q17" si="6">IF(P9&lt;5,"***","-")</f>
        <v>-</v>
      </c>
    </row>
    <row r="10" spans="1:17" ht="39.75" customHeight="1" x14ac:dyDescent="0.35">
      <c r="A10" s="23">
        <v>3</v>
      </c>
      <c r="B10" s="51" t="s">
        <v>44</v>
      </c>
      <c r="C10" s="52" t="s">
        <v>92</v>
      </c>
      <c r="D10" s="52">
        <f t="shared" si="0"/>
        <v>10</v>
      </c>
      <c r="E10" s="52" t="s">
        <v>90</v>
      </c>
      <c r="F10" s="52">
        <f t="shared" si="1"/>
        <v>9</v>
      </c>
      <c r="G10" s="24">
        <v>24</v>
      </c>
      <c r="H10" s="24">
        <f t="shared" si="2"/>
        <v>222</v>
      </c>
      <c r="I10" s="25">
        <f t="shared" si="4"/>
        <v>9.25</v>
      </c>
      <c r="J10" s="24">
        <v>30</v>
      </c>
      <c r="K10" s="31">
        <v>276</v>
      </c>
      <c r="L10" s="31">
        <v>24</v>
      </c>
      <c r="M10" s="31">
        <v>216</v>
      </c>
      <c r="N10" s="24">
        <v>24</v>
      </c>
      <c r="O10" s="31">
        <v>228</v>
      </c>
      <c r="P10" s="26">
        <f t="shared" si="5"/>
        <v>9.235294117647058</v>
      </c>
      <c r="Q10" s="32" t="str">
        <f t="shared" si="6"/>
        <v>-</v>
      </c>
    </row>
    <row r="11" spans="1:17" ht="39.75" customHeight="1" x14ac:dyDescent="0.35">
      <c r="A11" s="23">
        <v>4</v>
      </c>
      <c r="B11" s="51" t="s">
        <v>45</v>
      </c>
      <c r="C11" s="52" t="s">
        <v>93</v>
      </c>
      <c r="D11" s="52">
        <f t="shared" si="0"/>
        <v>8</v>
      </c>
      <c r="E11" s="52" t="s">
        <v>90</v>
      </c>
      <c r="F11" s="52">
        <f t="shared" si="1"/>
        <v>9</v>
      </c>
      <c r="G11" s="24">
        <v>24</v>
      </c>
      <c r="H11" s="24">
        <f t="shared" si="2"/>
        <v>210</v>
      </c>
      <c r="I11" s="25">
        <f t="shared" si="4"/>
        <v>8.75</v>
      </c>
      <c r="J11" s="24">
        <v>30</v>
      </c>
      <c r="K11" s="31">
        <v>192</v>
      </c>
      <c r="L11" s="31">
        <v>24</v>
      </c>
      <c r="M11" s="31">
        <v>156</v>
      </c>
      <c r="N11" s="24">
        <v>24</v>
      </c>
      <c r="O11" s="31">
        <v>162</v>
      </c>
      <c r="P11" s="26">
        <f t="shared" si="5"/>
        <v>7.0588235294117645</v>
      </c>
      <c r="Q11" s="32" t="str">
        <f t="shared" si="6"/>
        <v>-</v>
      </c>
    </row>
    <row r="12" spans="1:17" ht="39.75" customHeight="1" x14ac:dyDescent="0.35">
      <c r="A12" s="23">
        <v>5</v>
      </c>
      <c r="B12" s="51" t="s">
        <v>46</v>
      </c>
      <c r="C12" s="52" t="s">
        <v>90</v>
      </c>
      <c r="D12" s="52">
        <f t="shared" si="0"/>
        <v>9</v>
      </c>
      <c r="E12" s="52" t="s">
        <v>90</v>
      </c>
      <c r="F12" s="52">
        <f t="shared" si="1"/>
        <v>9</v>
      </c>
      <c r="G12" s="24">
        <v>24</v>
      </c>
      <c r="H12" s="24">
        <f t="shared" si="2"/>
        <v>216</v>
      </c>
      <c r="I12" s="25">
        <f t="shared" si="4"/>
        <v>9</v>
      </c>
      <c r="J12" s="24">
        <v>30</v>
      </c>
      <c r="K12" s="31">
        <v>234</v>
      </c>
      <c r="L12" s="31">
        <v>24</v>
      </c>
      <c r="M12" s="31">
        <v>210</v>
      </c>
      <c r="N12" s="24">
        <v>24</v>
      </c>
      <c r="O12" s="31">
        <v>192</v>
      </c>
      <c r="P12" s="26">
        <f t="shared" si="5"/>
        <v>8.3529411764705888</v>
      </c>
      <c r="Q12" s="32" t="str">
        <f t="shared" si="6"/>
        <v>-</v>
      </c>
    </row>
    <row r="13" spans="1:17" ht="39.75" customHeight="1" x14ac:dyDescent="0.35">
      <c r="A13" s="23">
        <v>6</v>
      </c>
      <c r="B13" s="51" t="s">
        <v>47</v>
      </c>
      <c r="C13" s="52" t="s">
        <v>94</v>
      </c>
      <c r="D13" s="52">
        <f t="shared" si="0"/>
        <v>6</v>
      </c>
      <c r="E13" s="52" t="s">
        <v>90</v>
      </c>
      <c r="F13" s="52">
        <f t="shared" si="1"/>
        <v>9</v>
      </c>
      <c r="G13" s="24">
        <v>24</v>
      </c>
      <c r="H13" s="24">
        <f t="shared" si="2"/>
        <v>198</v>
      </c>
      <c r="I13" s="25">
        <f t="shared" si="4"/>
        <v>8.25</v>
      </c>
      <c r="J13" s="24">
        <v>30</v>
      </c>
      <c r="K13" s="31">
        <v>192</v>
      </c>
      <c r="L13" s="31">
        <v>24</v>
      </c>
      <c r="M13" s="31">
        <v>156</v>
      </c>
      <c r="N13" s="24">
        <v>24</v>
      </c>
      <c r="O13" s="31">
        <v>168</v>
      </c>
      <c r="P13" s="26">
        <f t="shared" si="5"/>
        <v>7</v>
      </c>
      <c r="Q13" s="32" t="str">
        <f t="shared" si="6"/>
        <v>-</v>
      </c>
    </row>
    <row r="14" spans="1:17" ht="39.75" customHeight="1" x14ac:dyDescent="0.35">
      <c r="A14" s="23">
        <v>7</v>
      </c>
      <c r="B14" s="51" t="s">
        <v>48</v>
      </c>
      <c r="C14" s="52" t="s">
        <v>92</v>
      </c>
      <c r="D14" s="52">
        <f t="shared" si="0"/>
        <v>10</v>
      </c>
      <c r="E14" s="52" t="s">
        <v>92</v>
      </c>
      <c r="F14" s="52">
        <f t="shared" si="1"/>
        <v>10</v>
      </c>
      <c r="G14" s="24">
        <v>24</v>
      </c>
      <c r="H14" s="24">
        <f t="shared" si="2"/>
        <v>240</v>
      </c>
      <c r="I14" s="25">
        <f t="shared" si="4"/>
        <v>10</v>
      </c>
      <c r="J14" s="24">
        <v>30</v>
      </c>
      <c r="K14" s="31">
        <v>264</v>
      </c>
      <c r="L14" s="31">
        <v>24</v>
      </c>
      <c r="M14" s="31">
        <v>210</v>
      </c>
      <c r="N14" s="24">
        <v>24</v>
      </c>
      <c r="O14" s="31">
        <v>210</v>
      </c>
      <c r="P14" s="26">
        <f t="shared" si="5"/>
        <v>9.0588235294117645</v>
      </c>
      <c r="Q14" s="32" t="str">
        <f t="shared" si="6"/>
        <v>-</v>
      </c>
    </row>
    <row r="15" spans="1:17" ht="39.75" customHeight="1" x14ac:dyDescent="0.35">
      <c r="A15" s="23">
        <v>8</v>
      </c>
      <c r="B15" s="51" t="s">
        <v>49</v>
      </c>
      <c r="C15" s="52" t="s">
        <v>92</v>
      </c>
      <c r="D15" s="52">
        <f t="shared" si="0"/>
        <v>10</v>
      </c>
      <c r="E15" s="52" t="s">
        <v>92</v>
      </c>
      <c r="F15" s="52">
        <f t="shared" si="1"/>
        <v>10</v>
      </c>
      <c r="G15" s="24">
        <v>24</v>
      </c>
      <c r="H15" s="24">
        <f t="shared" si="2"/>
        <v>240</v>
      </c>
      <c r="I15" s="25">
        <f t="shared" si="4"/>
        <v>10</v>
      </c>
      <c r="J15" s="24">
        <v>30</v>
      </c>
      <c r="K15" s="31">
        <v>282</v>
      </c>
      <c r="L15" s="31">
        <v>24</v>
      </c>
      <c r="M15" s="31">
        <v>216</v>
      </c>
      <c r="N15" s="24">
        <v>24</v>
      </c>
      <c r="O15" s="31">
        <v>204</v>
      </c>
      <c r="P15" s="26">
        <f t="shared" si="5"/>
        <v>9.235294117647058</v>
      </c>
      <c r="Q15" s="32" t="str">
        <f t="shared" si="6"/>
        <v>-</v>
      </c>
    </row>
    <row r="16" spans="1:17" ht="39.75" customHeight="1" x14ac:dyDescent="0.35">
      <c r="A16" s="23">
        <v>9</v>
      </c>
      <c r="B16" s="51" t="s">
        <v>50</v>
      </c>
      <c r="C16" s="52" t="s">
        <v>92</v>
      </c>
      <c r="D16" s="52">
        <f t="shared" si="0"/>
        <v>10</v>
      </c>
      <c r="E16" s="52" t="s">
        <v>92</v>
      </c>
      <c r="F16" s="52">
        <f t="shared" si="1"/>
        <v>10</v>
      </c>
      <c r="G16" s="24">
        <v>24</v>
      </c>
      <c r="H16" s="24">
        <f t="shared" si="2"/>
        <v>240</v>
      </c>
      <c r="I16" s="25">
        <f t="shared" si="4"/>
        <v>10</v>
      </c>
      <c r="J16" s="24">
        <v>30</v>
      </c>
      <c r="K16" s="31">
        <v>234</v>
      </c>
      <c r="L16" s="31">
        <v>24</v>
      </c>
      <c r="M16" s="31">
        <v>198</v>
      </c>
      <c r="N16" s="24">
        <v>24</v>
      </c>
      <c r="O16" s="31">
        <v>222</v>
      </c>
      <c r="P16" s="26">
        <f t="shared" si="5"/>
        <v>8.764705882352942</v>
      </c>
      <c r="Q16" s="32" t="str">
        <f t="shared" si="6"/>
        <v>-</v>
      </c>
    </row>
    <row r="17" spans="1:17" ht="39.75" customHeight="1" x14ac:dyDescent="0.35">
      <c r="A17" s="23">
        <v>10</v>
      </c>
      <c r="B17" s="51" t="s">
        <v>51</v>
      </c>
      <c r="C17" s="52" t="s">
        <v>92</v>
      </c>
      <c r="D17" s="52">
        <f t="shared" si="0"/>
        <v>10</v>
      </c>
      <c r="E17" s="52" t="s">
        <v>90</v>
      </c>
      <c r="F17" s="52">
        <f t="shared" si="1"/>
        <v>9</v>
      </c>
      <c r="G17" s="24">
        <v>24</v>
      </c>
      <c r="H17" s="24">
        <f t="shared" si="2"/>
        <v>222</v>
      </c>
      <c r="I17" s="25">
        <f t="shared" si="4"/>
        <v>9.25</v>
      </c>
      <c r="J17" s="24">
        <v>30</v>
      </c>
      <c r="K17" s="31">
        <v>270</v>
      </c>
      <c r="L17" s="31">
        <v>24</v>
      </c>
      <c r="M17" s="31">
        <v>186</v>
      </c>
      <c r="N17" s="24">
        <v>24</v>
      </c>
      <c r="O17" s="31">
        <v>198</v>
      </c>
      <c r="P17" s="26">
        <f t="shared" si="5"/>
        <v>8.5882352941176467</v>
      </c>
      <c r="Q17" s="32" t="str">
        <f t="shared" si="6"/>
        <v>-</v>
      </c>
    </row>
    <row r="18" spans="1:17" ht="15" customHeight="1" x14ac:dyDescent="0.25">
      <c r="A18" s="85"/>
      <c r="B18" s="85"/>
      <c r="C18" s="85"/>
      <c r="D18" s="85"/>
      <c r="E18" s="85"/>
      <c r="F18" s="85"/>
    </row>
    <row r="19" spans="1:17" x14ac:dyDescent="0.25">
      <c r="B19" s="4"/>
      <c r="C19" s="2"/>
      <c r="D19" s="2"/>
      <c r="E19" s="2"/>
      <c r="F19" s="2"/>
    </row>
    <row r="20" spans="1:17" x14ac:dyDescent="0.25">
      <c r="B20" s="4"/>
      <c r="C20" s="2"/>
      <c r="D20" s="2"/>
      <c r="E20" s="2"/>
      <c r="F20" s="2"/>
    </row>
    <row r="21" spans="1:17" ht="39.75" customHeight="1" x14ac:dyDescent="0.35">
      <c r="A21" s="19"/>
      <c r="B21" s="20" t="s">
        <v>8</v>
      </c>
      <c r="C21" s="33"/>
      <c r="D21" s="42" t="s">
        <v>9</v>
      </c>
      <c r="E21" s="19"/>
      <c r="F21" s="84" t="s">
        <v>80</v>
      </c>
      <c r="G21" s="84"/>
      <c r="H21" s="84"/>
      <c r="I21" s="84"/>
      <c r="J21" s="84" t="s">
        <v>12</v>
      </c>
      <c r="K21" s="84"/>
      <c r="L21" s="42"/>
      <c r="M21" s="42"/>
      <c r="N21" s="19"/>
      <c r="O21" s="84" t="s">
        <v>52</v>
      </c>
      <c r="P21" s="84"/>
      <c r="Q21" s="84"/>
    </row>
    <row r="22" spans="1:17" ht="39" customHeight="1" x14ac:dyDescent="0.25">
      <c r="B22" s="5"/>
      <c r="C22" s="3"/>
      <c r="D22" s="3"/>
      <c r="E22" s="3"/>
      <c r="F22" s="3"/>
      <c r="G22" s="6"/>
      <c r="H22" s="6"/>
      <c r="I22" s="6"/>
    </row>
    <row r="23" spans="1:17" x14ac:dyDescent="0.25">
      <c r="B23" s="5"/>
      <c r="C23" s="81"/>
      <c r="D23" s="81"/>
      <c r="E23" s="81"/>
      <c r="F23" s="3"/>
      <c r="G23" s="3"/>
      <c r="H23" s="6"/>
      <c r="I23" s="6"/>
    </row>
    <row r="24" spans="1:17" x14ac:dyDescent="0.25">
      <c r="B24" s="4"/>
      <c r="C24" s="2"/>
      <c r="D24" s="2"/>
      <c r="E24" s="2"/>
      <c r="F24" s="2"/>
    </row>
    <row r="25" spans="1:17" x14ac:dyDescent="0.25">
      <c r="B25" s="4"/>
      <c r="C25" s="2"/>
      <c r="D25" s="2"/>
      <c r="E25" s="2"/>
      <c r="F25" s="2"/>
    </row>
  </sheetData>
  <mergeCells count="26">
    <mergeCell ref="A2:Q2"/>
    <mergeCell ref="A3:Q3"/>
    <mergeCell ref="A4:Q4"/>
    <mergeCell ref="A5:A7"/>
    <mergeCell ref="B5:B7"/>
    <mergeCell ref="C5:D5"/>
    <mergeCell ref="E5:F5"/>
    <mergeCell ref="G5:G7"/>
    <mergeCell ref="H5:H7"/>
    <mergeCell ref="I5:I7"/>
    <mergeCell ref="C6:D6"/>
    <mergeCell ref="E6:F6"/>
    <mergeCell ref="M6:M7"/>
    <mergeCell ref="C23:E23"/>
    <mergeCell ref="K6:K7"/>
    <mergeCell ref="N6:N7"/>
    <mergeCell ref="J5:K5"/>
    <mergeCell ref="N5:O5"/>
    <mergeCell ref="J6:J7"/>
    <mergeCell ref="O6:O7"/>
    <mergeCell ref="J21:K21"/>
    <mergeCell ref="A18:F18"/>
    <mergeCell ref="O21:Q21"/>
    <mergeCell ref="L5:M5"/>
    <mergeCell ref="F21:I21"/>
    <mergeCell ref="L6:L7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opLeftCell="A2" zoomScale="84" zoomScaleNormal="84" workbookViewId="0">
      <selection activeCell="A3" sqref="A3:W3"/>
    </sheetView>
  </sheetViews>
  <sheetFormatPr defaultRowHeight="15" x14ac:dyDescent="0.25"/>
  <cols>
    <col min="1" max="1" width="6.85546875" customWidth="1"/>
    <col min="2" max="2" width="18.85546875" customWidth="1"/>
    <col min="3" max="3" width="10.140625" customWidth="1"/>
    <col min="4" max="4" width="10.85546875" customWidth="1"/>
    <col min="5" max="5" width="9.5703125" customWidth="1"/>
    <col min="6" max="6" width="10.5703125" customWidth="1"/>
    <col min="7" max="7" width="8.7109375" customWidth="1"/>
    <col min="8" max="8" width="9" customWidth="1"/>
    <col min="9" max="9" width="9.85546875" customWidth="1"/>
    <col min="10" max="10" width="9.7109375" customWidth="1"/>
    <col min="11" max="11" width="11" customWidth="1"/>
    <col min="12" max="12" width="10.42578125" customWidth="1"/>
    <col min="13" max="13" width="8.5703125" customWidth="1"/>
    <col min="14" max="14" width="11.140625" customWidth="1"/>
    <col min="15" max="15" width="12.28515625" customWidth="1"/>
    <col min="16" max="16" width="8.28515625" customWidth="1"/>
    <col min="17" max="19" width="8.42578125" customWidth="1"/>
    <col min="20" max="20" width="7.85546875" customWidth="1"/>
    <col min="21" max="21" width="9.42578125" customWidth="1"/>
    <col min="22" max="22" width="10.7109375" customWidth="1"/>
    <col min="23" max="23" width="9.7109375" customWidth="1"/>
    <col min="24" max="24" width="16.28515625" customWidth="1"/>
    <col min="25" max="25" width="11" customWidth="1"/>
  </cols>
  <sheetData>
    <row r="1" spans="1:25" hidden="1" x14ac:dyDescent="0.25">
      <c r="A1" s="18"/>
      <c r="B1" s="18" t="s">
        <v>21</v>
      </c>
      <c r="C1" s="18" t="s">
        <v>22</v>
      </c>
      <c r="D1" s="18"/>
      <c r="E1" s="18" t="s">
        <v>23</v>
      </c>
      <c r="F1" s="18"/>
      <c r="G1" s="18" t="s">
        <v>24</v>
      </c>
      <c r="H1" s="18"/>
      <c r="I1" s="18" t="s">
        <v>25</v>
      </c>
      <c r="J1" s="18"/>
      <c r="K1" s="18" t="s">
        <v>26</v>
      </c>
      <c r="L1" s="18"/>
      <c r="M1" s="18"/>
      <c r="N1" s="18"/>
      <c r="O1" s="18" t="s">
        <v>27</v>
      </c>
      <c r="P1" s="18"/>
      <c r="Q1" s="18"/>
      <c r="R1" s="18"/>
      <c r="S1" s="18"/>
      <c r="T1" s="18"/>
      <c r="U1" s="18"/>
      <c r="V1" s="18" t="s">
        <v>28</v>
      </c>
      <c r="W1" s="18"/>
      <c r="X1" s="97" t="s">
        <v>20</v>
      </c>
      <c r="Y1" s="97"/>
    </row>
    <row r="2" spans="1:25" ht="29.25" customHeight="1" x14ac:dyDescent="0.25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/>
      <c r="X2" s="106"/>
      <c r="Y2" s="107"/>
    </row>
    <row r="3" spans="1:25" ht="27" customHeight="1" x14ac:dyDescent="0.25">
      <c r="A3" s="102" t="s">
        <v>107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  <c r="X3" s="106"/>
      <c r="Y3" s="107"/>
    </row>
    <row r="4" spans="1:25" ht="24" x14ac:dyDescent="0.4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5"/>
      <c r="X4" s="106"/>
      <c r="Y4" s="107"/>
    </row>
    <row r="5" spans="1:25" ht="18.75" customHeight="1" x14ac:dyDescent="0.25">
      <c r="A5" s="98" t="s">
        <v>2</v>
      </c>
      <c r="B5" s="93" t="s">
        <v>19</v>
      </c>
      <c r="C5" s="93" t="s">
        <v>82</v>
      </c>
      <c r="D5" s="93"/>
      <c r="E5" s="93" t="s">
        <v>83</v>
      </c>
      <c r="F5" s="93"/>
      <c r="G5" s="93" t="s">
        <v>84</v>
      </c>
      <c r="H5" s="93"/>
      <c r="I5" s="93" t="s">
        <v>100</v>
      </c>
      <c r="J5" s="93"/>
      <c r="K5" s="93" t="s">
        <v>98</v>
      </c>
      <c r="L5" s="93"/>
      <c r="M5" s="98" t="s">
        <v>3</v>
      </c>
      <c r="N5" s="98" t="s">
        <v>4</v>
      </c>
      <c r="O5" s="98" t="s">
        <v>88</v>
      </c>
      <c r="P5" s="93" t="s">
        <v>15</v>
      </c>
      <c r="Q5" s="93"/>
      <c r="R5" s="108" t="s">
        <v>13</v>
      </c>
      <c r="S5" s="101"/>
      <c r="T5" s="93" t="s">
        <v>14</v>
      </c>
      <c r="U5" s="93"/>
      <c r="V5" s="7" t="s">
        <v>75</v>
      </c>
      <c r="W5" s="13" t="s">
        <v>5</v>
      </c>
      <c r="X5" s="106"/>
      <c r="Y5" s="107"/>
    </row>
    <row r="6" spans="1:25" ht="52.5" customHeight="1" x14ac:dyDescent="0.25">
      <c r="A6" s="98"/>
      <c r="B6" s="98"/>
      <c r="C6" s="94" t="s">
        <v>85</v>
      </c>
      <c r="D6" s="94"/>
      <c r="E6" s="94" t="s">
        <v>86</v>
      </c>
      <c r="F6" s="94"/>
      <c r="G6" s="94" t="s">
        <v>87</v>
      </c>
      <c r="H6" s="94"/>
      <c r="I6" s="93" t="s">
        <v>99</v>
      </c>
      <c r="J6" s="93"/>
      <c r="K6" s="93" t="s">
        <v>101</v>
      </c>
      <c r="L6" s="93"/>
      <c r="M6" s="98"/>
      <c r="N6" s="98"/>
      <c r="O6" s="98"/>
      <c r="P6" s="93" t="s">
        <v>3</v>
      </c>
      <c r="Q6" s="95" t="s">
        <v>4</v>
      </c>
      <c r="R6" s="93" t="s">
        <v>3</v>
      </c>
      <c r="S6" s="95" t="s">
        <v>4</v>
      </c>
      <c r="T6" s="95" t="s">
        <v>3</v>
      </c>
      <c r="U6" s="93" t="s">
        <v>4</v>
      </c>
      <c r="V6" s="21" t="s">
        <v>5</v>
      </c>
      <c r="W6" s="16" t="s">
        <v>6</v>
      </c>
      <c r="X6" s="106"/>
      <c r="Y6" s="107"/>
    </row>
    <row r="7" spans="1:25" ht="24.75" customHeight="1" x14ac:dyDescent="0.25">
      <c r="A7" s="98"/>
      <c r="B7" s="98"/>
      <c r="C7" s="12" t="s">
        <v>7</v>
      </c>
      <c r="D7" s="12">
        <v>8</v>
      </c>
      <c r="E7" s="12" t="s">
        <v>7</v>
      </c>
      <c r="F7" s="12">
        <v>8</v>
      </c>
      <c r="G7" s="12" t="s">
        <v>7</v>
      </c>
      <c r="H7" s="12">
        <v>6</v>
      </c>
      <c r="I7" s="12" t="s">
        <v>7</v>
      </c>
      <c r="J7" s="12">
        <v>8</v>
      </c>
      <c r="K7" s="12" t="s">
        <v>7</v>
      </c>
      <c r="L7" s="12">
        <v>10</v>
      </c>
      <c r="M7" s="98"/>
      <c r="N7" s="98"/>
      <c r="O7" s="98"/>
      <c r="P7" s="93"/>
      <c r="Q7" s="96"/>
      <c r="R7" s="93"/>
      <c r="S7" s="96"/>
      <c r="T7" s="96"/>
      <c r="U7" s="93"/>
      <c r="V7" s="44" t="s">
        <v>89</v>
      </c>
      <c r="W7" s="1">
        <v>5</v>
      </c>
      <c r="X7" s="106"/>
      <c r="Y7" s="107"/>
    </row>
    <row r="8" spans="1:25" ht="34.5" customHeight="1" x14ac:dyDescent="0.25">
      <c r="A8" s="34">
        <v>1</v>
      </c>
      <c r="B8" s="27" t="s">
        <v>53</v>
      </c>
      <c r="C8" s="34" t="s">
        <v>90</v>
      </c>
      <c r="D8" s="34">
        <f t="shared" ref="D8:D13" si="0">IF(C8="AA",10, IF(C8="AB",9, IF(C8="BB",8, IF(C8="BC",7,IF(C8="CC",6, IF(C8="CD",5, IF(C8="DD",4,IF(C8="F",0))))))))</f>
        <v>9</v>
      </c>
      <c r="E8" s="34" t="s">
        <v>94</v>
      </c>
      <c r="F8" s="34">
        <f t="shared" ref="F8:F13" si="1">IF(E8="AA",10, IF(E8="AB",9, IF(E8="BB",8, IF(E8="BC",7,IF(E8="CC",6, IF(E8="CD",5, IF(E8="DD",4,IF(E8="F",0))))))))</f>
        <v>6</v>
      </c>
      <c r="G8" s="34" t="s">
        <v>91</v>
      </c>
      <c r="H8" s="36">
        <f t="shared" ref="H8:H13" si="2">IF(G8="AA",10, IF(G8="AB",9, IF(G8="BB",8, IF(G8="BC",7,IF(G8="CC",6, IF(G8="CD",5, IF(G8="DD",4,IF(G8="F",0))))))))</f>
        <v>7</v>
      </c>
      <c r="I8" s="36" t="s">
        <v>93</v>
      </c>
      <c r="J8" s="36">
        <f t="shared" ref="J8:J13" si="3">IF(I8="AA",10, IF(I8="AB",9, IF(I8="BB",8, IF(I8="BC",7,IF(I8="CC",6, IF(I8="CD",5, IF(I8="DD",4,IF(I8="F",0))))))))</f>
        <v>8</v>
      </c>
      <c r="K8" s="36" t="s">
        <v>90</v>
      </c>
      <c r="L8" s="36">
        <f t="shared" ref="L8:L13" si="4">IF(K8="AA",10, IF(K8="AB",9, IF(K8="BB",8, IF(K8="BC",7,IF(K8="CC",6, IF(K8="CD",5, IF(K8="DD",4,IF(K8="F",0))))))))</f>
        <v>9</v>
      </c>
      <c r="M8" s="36">
        <v>40</v>
      </c>
      <c r="N8" s="36">
        <f>(D8*8+F8*8+H8*6+J8*8+L8*10)</f>
        <v>316</v>
      </c>
      <c r="O8" s="37">
        <f t="shared" ref="O8" si="5">N8/M8</f>
        <v>7.9</v>
      </c>
      <c r="P8" s="36">
        <v>40</v>
      </c>
      <c r="Q8" s="38">
        <v>240</v>
      </c>
      <c r="R8" s="38">
        <v>40</v>
      </c>
      <c r="S8" s="38">
        <v>328</v>
      </c>
      <c r="T8" s="36">
        <v>40</v>
      </c>
      <c r="U8" s="39">
        <v>312</v>
      </c>
      <c r="V8" s="40">
        <f>(N8+U8+S8+Q8)/(M8+P8+T8+R8)</f>
        <v>7.4749999999999996</v>
      </c>
      <c r="W8" s="35" t="str">
        <f t="shared" ref="W8:W17" si="6">IF(V8&lt;5,"***","-")</f>
        <v>-</v>
      </c>
    </row>
    <row r="9" spans="1:25" ht="33.75" customHeight="1" x14ac:dyDescent="0.25">
      <c r="A9" s="34">
        <v>2</v>
      </c>
      <c r="B9" s="27" t="s">
        <v>54</v>
      </c>
      <c r="C9" s="34" t="s">
        <v>93</v>
      </c>
      <c r="D9" s="34">
        <f t="shared" si="0"/>
        <v>8</v>
      </c>
      <c r="E9" s="34" t="s">
        <v>91</v>
      </c>
      <c r="F9" s="34">
        <f t="shared" si="1"/>
        <v>7</v>
      </c>
      <c r="G9" s="34" t="s">
        <v>94</v>
      </c>
      <c r="H9" s="36">
        <f t="shared" si="2"/>
        <v>6</v>
      </c>
      <c r="I9" s="36" t="s">
        <v>90</v>
      </c>
      <c r="J9" s="36">
        <f t="shared" si="3"/>
        <v>9</v>
      </c>
      <c r="K9" s="36" t="s">
        <v>92</v>
      </c>
      <c r="L9" s="36">
        <f t="shared" si="4"/>
        <v>10</v>
      </c>
      <c r="M9" s="36">
        <v>40</v>
      </c>
      <c r="N9" s="36">
        <f t="shared" ref="N9:N17" si="7">(D9*8+F9*8+H9*6+J9*8+L9*10)</f>
        <v>328</v>
      </c>
      <c r="O9" s="37">
        <f t="shared" ref="O9:O17" si="8">N9/M9</f>
        <v>8.1999999999999993</v>
      </c>
      <c r="P9" s="36">
        <v>40</v>
      </c>
      <c r="Q9" s="38">
        <v>288</v>
      </c>
      <c r="R9" s="49">
        <v>40</v>
      </c>
      <c r="S9" s="38">
        <v>344</v>
      </c>
      <c r="T9" s="36">
        <v>40</v>
      </c>
      <c r="U9" s="39">
        <v>330</v>
      </c>
      <c r="V9" s="40">
        <f t="shared" ref="V9:V17" si="9">(N9+U9+S9+Q9)/(M9+P9+T9+R9)</f>
        <v>8.0625</v>
      </c>
      <c r="W9" s="35" t="str">
        <f t="shared" si="6"/>
        <v>-</v>
      </c>
    </row>
    <row r="10" spans="1:25" ht="34.5" customHeight="1" x14ac:dyDescent="0.25">
      <c r="A10" s="34">
        <v>3</v>
      </c>
      <c r="B10" s="27" t="s">
        <v>55</v>
      </c>
      <c r="C10" s="34" t="s">
        <v>91</v>
      </c>
      <c r="D10" s="34">
        <f t="shared" si="0"/>
        <v>7</v>
      </c>
      <c r="E10" s="34" t="s">
        <v>97</v>
      </c>
      <c r="F10" s="34">
        <f t="shared" si="1"/>
        <v>4</v>
      </c>
      <c r="G10" s="34" t="s">
        <v>91</v>
      </c>
      <c r="H10" s="36">
        <f t="shared" si="2"/>
        <v>7</v>
      </c>
      <c r="I10" s="36" t="s">
        <v>91</v>
      </c>
      <c r="J10" s="36">
        <f t="shared" si="3"/>
        <v>7</v>
      </c>
      <c r="K10" s="36" t="s">
        <v>92</v>
      </c>
      <c r="L10" s="36">
        <f t="shared" si="4"/>
        <v>10</v>
      </c>
      <c r="M10" s="36">
        <v>40</v>
      </c>
      <c r="N10" s="36">
        <f t="shared" si="7"/>
        <v>286</v>
      </c>
      <c r="O10" s="37">
        <f t="shared" si="8"/>
        <v>7.15</v>
      </c>
      <c r="P10" s="36">
        <v>40</v>
      </c>
      <c r="Q10" s="38">
        <v>248</v>
      </c>
      <c r="R10" s="49">
        <v>40</v>
      </c>
      <c r="S10" s="38">
        <v>352</v>
      </c>
      <c r="T10" s="36">
        <v>40</v>
      </c>
      <c r="U10" s="39">
        <v>284</v>
      </c>
      <c r="V10" s="40">
        <f t="shared" si="9"/>
        <v>7.3125</v>
      </c>
      <c r="W10" s="35" t="str">
        <f t="shared" si="6"/>
        <v>-</v>
      </c>
    </row>
    <row r="11" spans="1:25" ht="33.75" customHeight="1" x14ac:dyDescent="0.25">
      <c r="A11" s="34">
        <v>4</v>
      </c>
      <c r="B11" s="27" t="s">
        <v>56</v>
      </c>
      <c r="C11" s="34" t="s">
        <v>93</v>
      </c>
      <c r="D11" s="34">
        <f t="shared" si="0"/>
        <v>8</v>
      </c>
      <c r="E11" s="34" t="s">
        <v>96</v>
      </c>
      <c r="F11" s="34">
        <f t="shared" si="1"/>
        <v>5</v>
      </c>
      <c r="G11" s="34" t="s">
        <v>94</v>
      </c>
      <c r="H11" s="36">
        <f t="shared" si="2"/>
        <v>6</v>
      </c>
      <c r="I11" s="36" t="s">
        <v>90</v>
      </c>
      <c r="J11" s="36">
        <f t="shared" si="3"/>
        <v>9</v>
      </c>
      <c r="K11" s="36" t="s">
        <v>90</v>
      </c>
      <c r="L11" s="36">
        <f t="shared" si="4"/>
        <v>9</v>
      </c>
      <c r="M11" s="36">
        <v>40</v>
      </c>
      <c r="N11" s="36">
        <f t="shared" si="7"/>
        <v>302</v>
      </c>
      <c r="O11" s="37">
        <f t="shared" si="8"/>
        <v>7.55</v>
      </c>
      <c r="P11" s="36">
        <v>40</v>
      </c>
      <c r="Q11" s="38">
        <v>192</v>
      </c>
      <c r="R11" s="49">
        <v>40</v>
      </c>
      <c r="S11" s="38">
        <v>248</v>
      </c>
      <c r="T11" s="36">
        <v>40</v>
      </c>
      <c r="U11" s="39">
        <v>252</v>
      </c>
      <c r="V11" s="40">
        <f t="shared" si="9"/>
        <v>6.2125000000000004</v>
      </c>
      <c r="W11" s="35" t="str">
        <f t="shared" si="6"/>
        <v>-</v>
      </c>
    </row>
    <row r="12" spans="1:25" ht="33.75" customHeight="1" x14ac:dyDescent="0.25">
      <c r="A12" s="34">
        <v>5</v>
      </c>
      <c r="B12" s="27" t="s">
        <v>57</v>
      </c>
      <c r="C12" s="34" t="s">
        <v>94</v>
      </c>
      <c r="D12" s="34">
        <f t="shared" si="0"/>
        <v>6</v>
      </c>
      <c r="E12" s="34" t="s">
        <v>94</v>
      </c>
      <c r="F12" s="34">
        <f t="shared" si="1"/>
        <v>6</v>
      </c>
      <c r="G12" s="34" t="s">
        <v>94</v>
      </c>
      <c r="H12" s="36">
        <f t="shared" si="2"/>
        <v>6</v>
      </c>
      <c r="I12" s="36" t="s">
        <v>94</v>
      </c>
      <c r="J12" s="36">
        <f t="shared" si="3"/>
        <v>6</v>
      </c>
      <c r="K12" s="36" t="s">
        <v>90</v>
      </c>
      <c r="L12" s="36">
        <f t="shared" si="4"/>
        <v>9</v>
      </c>
      <c r="M12" s="36">
        <v>40</v>
      </c>
      <c r="N12" s="36">
        <f t="shared" si="7"/>
        <v>270</v>
      </c>
      <c r="O12" s="37">
        <f t="shared" si="8"/>
        <v>6.75</v>
      </c>
      <c r="P12" s="36">
        <v>40</v>
      </c>
      <c r="Q12" s="38">
        <v>200</v>
      </c>
      <c r="R12" s="49">
        <v>40</v>
      </c>
      <c r="S12" s="38">
        <v>280</v>
      </c>
      <c r="T12" s="36">
        <v>40</v>
      </c>
      <c r="U12" s="39">
        <v>274</v>
      </c>
      <c r="V12" s="40">
        <f t="shared" si="9"/>
        <v>6.4</v>
      </c>
      <c r="W12" s="35" t="str">
        <f t="shared" si="6"/>
        <v>-</v>
      </c>
    </row>
    <row r="13" spans="1:25" ht="27.75" customHeight="1" x14ac:dyDescent="0.25">
      <c r="A13" s="34">
        <v>6</v>
      </c>
      <c r="B13" s="27" t="s">
        <v>58</v>
      </c>
      <c r="C13" s="34" t="s">
        <v>93</v>
      </c>
      <c r="D13" s="34">
        <f t="shared" si="0"/>
        <v>8</v>
      </c>
      <c r="E13" s="34" t="s">
        <v>96</v>
      </c>
      <c r="F13" s="34">
        <f t="shared" si="1"/>
        <v>5</v>
      </c>
      <c r="G13" s="34" t="s">
        <v>94</v>
      </c>
      <c r="H13" s="36">
        <f t="shared" si="2"/>
        <v>6</v>
      </c>
      <c r="I13" s="36" t="s">
        <v>93</v>
      </c>
      <c r="J13" s="36">
        <f t="shared" si="3"/>
        <v>8</v>
      </c>
      <c r="K13" s="36" t="s">
        <v>90</v>
      </c>
      <c r="L13" s="36">
        <f t="shared" si="4"/>
        <v>9</v>
      </c>
      <c r="M13" s="36">
        <v>40</v>
      </c>
      <c r="N13" s="36">
        <f t="shared" si="7"/>
        <v>294</v>
      </c>
      <c r="O13" s="37">
        <f t="shared" si="8"/>
        <v>7.35</v>
      </c>
      <c r="P13" s="36">
        <v>40</v>
      </c>
      <c r="Q13" s="38">
        <v>216</v>
      </c>
      <c r="R13" s="49">
        <v>40</v>
      </c>
      <c r="S13" s="38">
        <v>256</v>
      </c>
      <c r="T13" s="36">
        <v>40</v>
      </c>
      <c r="U13" s="39">
        <v>254</v>
      </c>
      <c r="V13" s="40">
        <f t="shared" si="9"/>
        <v>6.375</v>
      </c>
      <c r="W13" s="35" t="str">
        <f t="shared" si="6"/>
        <v>-</v>
      </c>
    </row>
    <row r="14" spans="1:25" ht="31.5" customHeight="1" x14ac:dyDescent="0.25">
      <c r="A14" s="34">
        <v>7</v>
      </c>
      <c r="B14" s="27" t="s">
        <v>59</v>
      </c>
      <c r="C14" s="34" t="s">
        <v>90</v>
      </c>
      <c r="D14" s="34">
        <f t="shared" ref="D14:D17" si="10">IF(C14="AA",10, IF(C14="AB",9, IF(C14="BB",8, IF(C14="BC",7,IF(C14="CC",6, IF(C14="CD",5, IF(C14="DD",4,IF(C14="F",0))))))))</f>
        <v>9</v>
      </c>
      <c r="E14" s="34" t="s">
        <v>91</v>
      </c>
      <c r="F14" s="34">
        <f t="shared" ref="F14:F17" si="11">IF(E14="AA",10, IF(E14="AB",9, IF(E14="BB",8, IF(E14="BC",7,IF(E14="CC",6, IF(E14="CD",5, IF(E14="DD",4,IF(E14="F",0))))))))</f>
        <v>7</v>
      </c>
      <c r="G14" s="34" t="s">
        <v>91</v>
      </c>
      <c r="H14" s="36">
        <f t="shared" ref="H14:H17" si="12">IF(G14="AA",10, IF(G14="AB",9, IF(G14="BB",8, IF(G14="BC",7,IF(G14="CC",6, IF(G14="CD",5, IF(G14="DD",4,IF(G14="F",0))))))))</f>
        <v>7</v>
      </c>
      <c r="I14" s="36" t="s">
        <v>93</v>
      </c>
      <c r="J14" s="36">
        <f t="shared" ref="J14:J17" si="13">IF(I14="AA",10, IF(I14="AB",9, IF(I14="BB",8, IF(I14="BC",7,IF(I14="CC",6, IF(I14="CD",5, IF(I14="DD",4,IF(I14="F",0))))))))</f>
        <v>8</v>
      </c>
      <c r="K14" s="36" t="s">
        <v>90</v>
      </c>
      <c r="L14" s="36">
        <f t="shared" ref="L14:L17" si="14">IF(K14="AA",10, IF(K14="AB",9, IF(K14="BB",8, IF(K14="BC",7,IF(K14="CC",6, IF(K14="CD",5, IF(K14="DD",4,IF(K14="F",0))))))))</f>
        <v>9</v>
      </c>
      <c r="M14" s="36">
        <v>40</v>
      </c>
      <c r="N14" s="36">
        <f t="shared" si="7"/>
        <v>324</v>
      </c>
      <c r="O14" s="37">
        <f t="shared" si="8"/>
        <v>8.1</v>
      </c>
      <c r="P14" s="36">
        <v>40</v>
      </c>
      <c r="Q14" s="36">
        <v>248</v>
      </c>
      <c r="R14" s="49">
        <v>40</v>
      </c>
      <c r="S14" s="36">
        <v>288</v>
      </c>
      <c r="T14" s="36">
        <v>40</v>
      </c>
      <c r="U14" s="36">
        <v>320</v>
      </c>
      <c r="V14" s="40">
        <f t="shared" si="9"/>
        <v>7.375</v>
      </c>
      <c r="W14" s="35" t="str">
        <f t="shared" si="6"/>
        <v>-</v>
      </c>
    </row>
    <row r="15" spans="1:25" ht="30.75" customHeight="1" x14ac:dyDescent="0.25">
      <c r="A15" s="34">
        <v>8</v>
      </c>
      <c r="B15" s="27" t="s">
        <v>60</v>
      </c>
      <c r="C15" s="34" t="s">
        <v>93</v>
      </c>
      <c r="D15" s="34">
        <f t="shared" si="10"/>
        <v>8</v>
      </c>
      <c r="E15" s="34" t="s">
        <v>91</v>
      </c>
      <c r="F15" s="34">
        <f t="shared" si="11"/>
        <v>7</v>
      </c>
      <c r="G15" s="34" t="s">
        <v>91</v>
      </c>
      <c r="H15" s="36">
        <f t="shared" si="12"/>
        <v>7</v>
      </c>
      <c r="I15" s="36" t="s">
        <v>90</v>
      </c>
      <c r="J15" s="36">
        <f t="shared" si="13"/>
        <v>9</v>
      </c>
      <c r="K15" s="36" t="s">
        <v>92</v>
      </c>
      <c r="L15" s="36">
        <f t="shared" si="14"/>
        <v>10</v>
      </c>
      <c r="M15" s="36">
        <v>40</v>
      </c>
      <c r="N15" s="36">
        <f t="shared" si="7"/>
        <v>334</v>
      </c>
      <c r="O15" s="37">
        <f t="shared" si="8"/>
        <v>8.35</v>
      </c>
      <c r="P15" s="36">
        <v>40</v>
      </c>
      <c r="Q15" s="36">
        <v>184</v>
      </c>
      <c r="R15" s="49">
        <v>40</v>
      </c>
      <c r="S15" s="36">
        <v>272</v>
      </c>
      <c r="T15" s="36">
        <v>40</v>
      </c>
      <c r="U15" s="36">
        <v>316</v>
      </c>
      <c r="V15" s="40">
        <f t="shared" si="9"/>
        <v>6.9124999999999996</v>
      </c>
      <c r="W15" s="35" t="str">
        <f t="shared" si="6"/>
        <v>-</v>
      </c>
    </row>
    <row r="16" spans="1:25" ht="29.25" customHeight="1" x14ac:dyDescent="0.25">
      <c r="A16" s="34">
        <v>9</v>
      </c>
      <c r="B16" s="27" t="s">
        <v>61</v>
      </c>
      <c r="C16" s="34" t="s">
        <v>90</v>
      </c>
      <c r="D16" s="34">
        <f t="shared" si="10"/>
        <v>9</v>
      </c>
      <c r="E16" s="34" t="s">
        <v>90</v>
      </c>
      <c r="F16" s="34">
        <f t="shared" si="11"/>
        <v>9</v>
      </c>
      <c r="G16" s="36" t="s">
        <v>91</v>
      </c>
      <c r="H16" s="36">
        <f t="shared" si="12"/>
        <v>7</v>
      </c>
      <c r="I16" s="36" t="s">
        <v>90</v>
      </c>
      <c r="J16" s="36">
        <f t="shared" si="13"/>
        <v>9</v>
      </c>
      <c r="K16" s="36" t="s">
        <v>92</v>
      </c>
      <c r="L16" s="36">
        <f t="shared" si="14"/>
        <v>10</v>
      </c>
      <c r="M16" s="36">
        <v>40</v>
      </c>
      <c r="N16" s="36">
        <f t="shared" si="7"/>
        <v>358</v>
      </c>
      <c r="O16" s="37">
        <f t="shared" si="8"/>
        <v>8.9499999999999993</v>
      </c>
      <c r="P16" s="36">
        <v>40</v>
      </c>
      <c r="Q16" s="36">
        <v>224</v>
      </c>
      <c r="R16" s="49">
        <v>40</v>
      </c>
      <c r="S16" s="36">
        <v>328</v>
      </c>
      <c r="T16" s="36">
        <v>40</v>
      </c>
      <c r="U16" s="36">
        <v>348</v>
      </c>
      <c r="V16" s="40">
        <f t="shared" si="9"/>
        <v>7.8624999999999998</v>
      </c>
      <c r="W16" s="35" t="str">
        <f t="shared" si="6"/>
        <v>-</v>
      </c>
    </row>
    <row r="17" spans="1:23" ht="29.25" customHeight="1" x14ac:dyDescent="0.25">
      <c r="A17" s="34">
        <v>10</v>
      </c>
      <c r="B17" s="27" t="s">
        <v>62</v>
      </c>
      <c r="C17" s="34" t="s">
        <v>93</v>
      </c>
      <c r="D17" s="34">
        <f t="shared" si="10"/>
        <v>8</v>
      </c>
      <c r="E17" s="34" t="s">
        <v>91</v>
      </c>
      <c r="F17" s="34">
        <f t="shared" si="11"/>
        <v>7</v>
      </c>
      <c r="G17" s="34" t="s">
        <v>94</v>
      </c>
      <c r="H17" s="36">
        <f t="shared" si="12"/>
        <v>6</v>
      </c>
      <c r="I17" s="36" t="s">
        <v>93</v>
      </c>
      <c r="J17" s="36">
        <f t="shared" si="13"/>
        <v>8</v>
      </c>
      <c r="K17" s="36" t="s">
        <v>92</v>
      </c>
      <c r="L17" s="36">
        <f t="shared" si="14"/>
        <v>10</v>
      </c>
      <c r="M17" s="36">
        <v>40</v>
      </c>
      <c r="N17" s="36">
        <f t="shared" si="7"/>
        <v>320</v>
      </c>
      <c r="O17" s="37">
        <f t="shared" si="8"/>
        <v>8</v>
      </c>
      <c r="P17" s="36">
        <v>40</v>
      </c>
      <c r="Q17" s="36">
        <v>272</v>
      </c>
      <c r="R17" s="49">
        <v>40</v>
      </c>
      <c r="S17" s="36">
        <v>312</v>
      </c>
      <c r="T17" s="36">
        <v>40</v>
      </c>
      <c r="U17" s="36">
        <v>308</v>
      </c>
      <c r="V17" s="40">
        <f t="shared" si="9"/>
        <v>7.5750000000000002</v>
      </c>
      <c r="W17" s="35" t="str">
        <f t="shared" si="6"/>
        <v>-</v>
      </c>
    </row>
    <row r="18" spans="1:23" ht="18.75" customHeight="1" x14ac:dyDescent="0.3">
      <c r="A18" s="9"/>
      <c r="B18" s="17"/>
      <c r="C18" s="17" t="s">
        <v>95</v>
      </c>
      <c r="D18" s="17"/>
      <c r="E18" s="17"/>
      <c r="F18" s="17"/>
      <c r="G18" s="17"/>
      <c r="H18" s="17"/>
      <c r="I18" s="17"/>
      <c r="J18" s="17"/>
      <c r="K18" s="17"/>
      <c r="L18" s="17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x14ac:dyDescent="0.25">
      <c r="A19" s="9"/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 t="s">
        <v>10</v>
      </c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x14ac:dyDescent="0.25">
      <c r="A20" s="9"/>
      <c r="W20" s="9"/>
    </row>
    <row r="21" spans="1:23" ht="39" customHeight="1" x14ac:dyDescent="0.25">
      <c r="A21" s="9"/>
      <c r="B21" s="14" t="s">
        <v>8</v>
      </c>
      <c r="C21" s="15"/>
      <c r="D21" s="91" t="s">
        <v>9</v>
      </c>
      <c r="E21" s="92"/>
      <c r="F21" s="15"/>
      <c r="G21" s="91" t="s">
        <v>11</v>
      </c>
      <c r="H21" s="91"/>
      <c r="I21" s="91"/>
      <c r="J21" s="91"/>
      <c r="K21" s="91"/>
      <c r="L21" s="91"/>
      <c r="O21" s="91" t="s">
        <v>12</v>
      </c>
      <c r="P21" s="91"/>
      <c r="Q21" s="91" t="s">
        <v>103</v>
      </c>
      <c r="R21" s="91"/>
      <c r="S21" s="91"/>
      <c r="T21" s="91"/>
      <c r="U21" s="91"/>
      <c r="V21" s="92"/>
      <c r="W21" s="9"/>
    </row>
    <row r="22" spans="1:23" x14ac:dyDescent="0.25">
      <c r="A22" s="9"/>
      <c r="B22" s="10"/>
      <c r="C22" s="81"/>
      <c r="D22" s="81"/>
      <c r="E22" s="81"/>
      <c r="F22" s="8"/>
      <c r="I22" s="8"/>
      <c r="N22" s="8"/>
      <c r="O22" s="8"/>
      <c r="V22" s="9"/>
      <c r="W22" s="9"/>
    </row>
    <row r="23" spans="1:23" x14ac:dyDescent="0.25">
      <c r="A23" s="9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</sheetData>
  <mergeCells count="39">
    <mergeCell ref="S6:S7"/>
    <mergeCell ref="X2:Y2"/>
    <mergeCell ref="X3:Y3"/>
    <mergeCell ref="X4:Y4"/>
    <mergeCell ref="X5:Y5"/>
    <mergeCell ref="R5:S5"/>
    <mergeCell ref="X7:Y7"/>
    <mergeCell ref="X1:Y1"/>
    <mergeCell ref="M5:M7"/>
    <mergeCell ref="N5:N7"/>
    <mergeCell ref="O5:O7"/>
    <mergeCell ref="A2:W2"/>
    <mergeCell ref="A3:W3"/>
    <mergeCell ref="A4:W4"/>
    <mergeCell ref="A5:A7"/>
    <mergeCell ref="B5:B7"/>
    <mergeCell ref="C5:D5"/>
    <mergeCell ref="E5:F5"/>
    <mergeCell ref="G5:H5"/>
    <mergeCell ref="I5:J5"/>
    <mergeCell ref="X6:Y6"/>
    <mergeCell ref="K5:L5"/>
    <mergeCell ref="R6:R7"/>
    <mergeCell ref="D21:E21"/>
    <mergeCell ref="P5:Q5"/>
    <mergeCell ref="T5:U5"/>
    <mergeCell ref="C22:E22"/>
    <mergeCell ref="G21:L21"/>
    <mergeCell ref="Q21:V21"/>
    <mergeCell ref="C6:D6"/>
    <mergeCell ref="E6:F6"/>
    <mergeCell ref="G6:H6"/>
    <mergeCell ref="I6:J6"/>
    <mergeCell ref="K6:L6"/>
    <mergeCell ref="P6:P7"/>
    <mergeCell ref="Q6:Q7"/>
    <mergeCell ref="T6:T7"/>
    <mergeCell ref="U6:U7"/>
    <mergeCell ref="O21:P21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M.Sc Phy 4TH</vt:lpstr>
      <vt:lpstr> Chem 4TH </vt:lpstr>
      <vt:lpstr>Maths 4TH</vt:lpstr>
      <vt:lpstr>' Chem 4TH '!Print_Area</vt:lpstr>
      <vt:lpstr>' M.Sc Phy 4TH'!Print_Area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SA_CCC</cp:lastModifiedBy>
  <cp:lastPrinted>2018-05-28T09:29:42Z</cp:lastPrinted>
  <dcterms:created xsi:type="dcterms:W3CDTF">2014-10-21T10:31:19Z</dcterms:created>
  <dcterms:modified xsi:type="dcterms:W3CDTF">2018-05-29T09:57:22Z</dcterms:modified>
</cp:coreProperties>
</file>