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ll PG works 16-17\PG 2nd sem Exam .tabulation April-May.16\"/>
    </mc:Choice>
  </mc:AlternateContent>
  <bookViews>
    <workbookView xWindow="360" yWindow="360" windowWidth="18735" windowHeight="10950" activeTab="1"/>
  </bookViews>
  <sheets>
    <sheet name="2nd sem PESE" sheetId="1" r:id="rId1"/>
    <sheet name="2nd sem CIA" sheetId="2" r:id="rId2"/>
  </sheets>
  <definedNames>
    <definedName name="_xlnm.Print_Area" localSheetId="1">'2nd sem CIA'!$A$1:$AA$17</definedName>
    <definedName name="_xlnm.Print_Area" localSheetId="0">'2nd sem PESE'!$A$1:$AA$28</definedName>
  </definedNames>
  <calcPr calcId="152511"/>
</workbook>
</file>

<file path=xl/calcChain.xml><?xml version="1.0" encoding="utf-8"?>
<calcChain xmlns="http://schemas.openxmlformats.org/spreadsheetml/2006/main">
  <c r="V8" i="1" l="1"/>
  <c r="V9" i="1"/>
  <c r="Z9" i="1" s="1"/>
  <c r="V10" i="1"/>
  <c r="Z10" i="1" s="1"/>
  <c r="V11" i="1"/>
  <c r="Z11" i="1" s="1"/>
  <c r="V12" i="1"/>
  <c r="V13" i="1"/>
  <c r="V14" i="1"/>
  <c r="V15" i="1"/>
  <c r="V16" i="1"/>
  <c r="V17" i="1"/>
  <c r="Z8" i="1"/>
  <c r="Z12" i="1"/>
  <c r="Z13" i="1"/>
  <c r="Z14" i="1"/>
  <c r="Z15" i="1"/>
  <c r="Z16" i="1"/>
  <c r="Z17" i="1"/>
  <c r="T11" i="2" l="1"/>
  <c r="S11" i="2"/>
  <c r="R11" i="2"/>
  <c r="Q11" i="2"/>
  <c r="P11" i="2"/>
  <c r="O11" i="2"/>
  <c r="N11" i="2"/>
  <c r="L11" i="2"/>
  <c r="J11" i="2"/>
  <c r="H11" i="2"/>
  <c r="F11" i="2"/>
  <c r="D11" i="2"/>
  <c r="T10" i="2"/>
  <c r="S10" i="2"/>
  <c r="R10" i="2"/>
  <c r="Q10" i="2"/>
  <c r="P10" i="2"/>
  <c r="O10" i="2"/>
  <c r="N10" i="2"/>
  <c r="L10" i="2"/>
  <c r="J10" i="2"/>
  <c r="H10" i="2"/>
  <c r="F10" i="2"/>
  <c r="D10" i="2"/>
  <c r="T9" i="2"/>
  <c r="S9" i="2"/>
  <c r="R9" i="2"/>
  <c r="Q9" i="2"/>
  <c r="P9" i="2"/>
  <c r="O9" i="2"/>
  <c r="N9" i="2"/>
  <c r="L9" i="2"/>
  <c r="J9" i="2"/>
  <c r="H9" i="2"/>
  <c r="F9" i="2"/>
  <c r="D9" i="2"/>
  <c r="T8" i="2"/>
  <c r="S8" i="2"/>
  <c r="R8" i="2"/>
  <c r="Q8" i="2"/>
  <c r="P8" i="2"/>
  <c r="O8" i="2"/>
  <c r="N8" i="2"/>
  <c r="L8" i="2"/>
  <c r="J8" i="2"/>
  <c r="H8" i="2"/>
  <c r="F8" i="2"/>
  <c r="D8" i="2"/>
  <c r="T7" i="2"/>
  <c r="S7" i="2"/>
  <c r="R7" i="2"/>
  <c r="Q7" i="2"/>
  <c r="P7" i="2"/>
  <c r="O7" i="2"/>
  <c r="N7" i="2"/>
  <c r="L7" i="2"/>
  <c r="J7" i="2"/>
  <c r="H7" i="2"/>
  <c r="F7" i="2"/>
  <c r="D7" i="2"/>
  <c r="T17" i="1"/>
  <c r="S17" i="1"/>
  <c r="R17" i="1"/>
  <c r="Q17" i="1"/>
  <c r="P17" i="1"/>
  <c r="O17" i="1"/>
  <c r="N17" i="1"/>
  <c r="L17" i="1"/>
  <c r="J17" i="1"/>
  <c r="H17" i="1"/>
  <c r="F17" i="1"/>
  <c r="D17" i="1"/>
  <c r="T16" i="1"/>
  <c r="S16" i="1"/>
  <c r="R16" i="1"/>
  <c r="Q16" i="1"/>
  <c r="P16" i="1"/>
  <c r="O16" i="1"/>
  <c r="N16" i="1"/>
  <c r="L16" i="1"/>
  <c r="J16" i="1"/>
  <c r="H16" i="1"/>
  <c r="F16" i="1"/>
  <c r="D16" i="1"/>
  <c r="T15" i="1"/>
  <c r="S15" i="1"/>
  <c r="R15" i="1"/>
  <c r="Q15" i="1"/>
  <c r="P15" i="1"/>
  <c r="O15" i="1"/>
  <c r="N15" i="1"/>
  <c r="L15" i="1"/>
  <c r="J15" i="1"/>
  <c r="H15" i="1"/>
  <c r="F15" i="1"/>
  <c r="D15" i="1"/>
  <c r="T14" i="1"/>
  <c r="S14" i="1"/>
  <c r="R14" i="1"/>
  <c r="Q14" i="1"/>
  <c r="P14" i="1"/>
  <c r="O14" i="1"/>
  <c r="N14" i="1"/>
  <c r="L14" i="1"/>
  <c r="J14" i="1"/>
  <c r="H14" i="1"/>
  <c r="F14" i="1"/>
  <c r="D14" i="1"/>
  <c r="T13" i="1"/>
  <c r="S13" i="1"/>
  <c r="R13" i="1"/>
  <c r="Q13" i="1"/>
  <c r="P13" i="1"/>
  <c r="O13" i="1"/>
  <c r="N13" i="1"/>
  <c r="L13" i="1"/>
  <c r="J13" i="1"/>
  <c r="H13" i="1"/>
  <c r="F13" i="1"/>
  <c r="D13" i="1"/>
  <c r="T12" i="1"/>
  <c r="S12" i="1"/>
  <c r="R12" i="1"/>
  <c r="Q12" i="1"/>
  <c r="P12" i="1"/>
  <c r="O12" i="1"/>
  <c r="N12" i="1"/>
  <c r="L12" i="1"/>
  <c r="J12" i="1"/>
  <c r="H12" i="1"/>
  <c r="F12" i="1"/>
  <c r="D12" i="1"/>
  <c r="T11" i="1"/>
  <c r="S11" i="1"/>
  <c r="R11" i="1"/>
  <c r="Q11" i="1"/>
  <c r="P11" i="1"/>
  <c r="O11" i="1"/>
  <c r="N11" i="1"/>
  <c r="L11" i="1"/>
  <c r="J11" i="1"/>
  <c r="H11" i="1"/>
  <c r="F11" i="1"/>
  <c r="D11" i="1"/>
  <c r="T10" i="1"/>
  <c r="S10" i="1"/>
  <c r="R10" i="1"/>
  <c r="Q10" i="1"/>
  <c r="P10" i="1"/>
  <c r="O10" i="1"/>
  <c r="N10" i="1"/>
  <c r="L10" i="1"/>
  <c r="J10" i="1"/>
  <c r="H10" i="1"/>
  <c r="F10" i="1"/>
  <c r="D10" i="1"/>
  <c r="T9" i="1"/>
  <c r="S9" i="1"/>
  <c r="R9" i="1"/>
  <c r="Q9" i="1"/>
  <c r="P9" i="1"/>
  <c r="O9" i="1"/>
  <c r="N9" i="1"/>
  <c r="L9" i="1"/>
  <c r="J9" i="1"/>
  <c r="H9" i="1"/>
  <c r="F9" i="1"/>
  <c r="D9" i="1"/>
  <c r="T8" i="1"/>
  <c r="S8" i="1"/>
  <c r="R8" i="1"/>
  <c r="Q8" i="1"/>
  <c r="P8" i="1"/>
  <c r="O8" i="1"/>
  <c r="N8" i="1"/>
  <c r="L8" i="1"/>
  <c r="J8" i="1"/>
  <c r="H8" i="1"/>
  <c r="F8" i="1"/>
  <c r="D8" i="1"/>
  <c r="T7" i="1"/>
  <c r="S7" i="1"/>
  <c r="R7" i="1"/>
  <c r="Q7" i="1"/>
  <c r="P7" i="1"/>
  <c r="O7" i="1"/>
  <c r="N7" i="1"/>
  <c r="L7" i="1"/>
  <c r="J7" i="1"/>
  <c r="H7" i="1"/>
  <c r="F7" i="1"/>
  <c r="D7" i="1"/>
  <c r="AA11" i="1" l="1"/>
  <c r="W15" i="1"/>
  <c r="AA17" i="1"/>
  <c r="V8" i="2"/>
  <c r="V10" i="2"/>
  <c r="W10" i="1"/>
  <c r="W14" i="1"/>
  <c r="W16" i="1"/>
  <c r="V9" i="2"/>
  <c r="V11" i="2"/>
  <c r="AA9" i="1"/>
  <c r="AA13" i="1"/>
  <c r="AA8" i="1"/>
  <c r="W12" i="1"/>
  <c r="V7" i="2"/>
  <c r="Z7" i="2" s="1"/>
  <c r="AA7" i="2" s="1"/>
  <c r="V7" i="1"/>
  <c r="Z7" i="1" s="1"/>
  <c r="AA7" i="1" s="1"/>
  <c r="W10" i="2" l="1"/>
  <c r="Z10" i="2"/>
  <c r="AA10" i="2" s="1"/>
  <c r="Z8" i="2"/>
  <c r="AA8" i="2" s="1"/>
  <c r="W8" i="2"/>
  <c r="Z11" i="2"/>
  <c r="AA11" i="2" s="1"/>
  <c r="W11" i="2"/>
  <c r="Z9" i="2"/>
  <c r="AA9" i="2" s="1"/>
  <c r="W9" i="2"/>
  <c r="W17" i="1"/>
  <c r="AA16" i="1"/>
  <c r="W9" i="1"/>
  <c r="W8" i="1"/>
  <c r="W11" i="1"/>
  <c r="AA10" i="1"/>
  <c r="W7" i="2"/>
  <c r="W13" i="1"/>
  <c r="AA14" i="1"/>
  <c r="W7" i="1"/>
  <c r="AA15" i="1"/>
  <c r="AA12" i="1"/>
</calcChain>
</file>

<file path=xl/sharedStrings.xml><?xml version="1.0" encoding="utf-8"?>
<sst xmlns="http://schemas.openxmlformats.org/spreadsheetml/2006/main" count="214" uniqueCount="81">
  <si>
    <t>Power and Energy Systems Engineering</t>
  </si>
  <si>
    <t xml:space="preserve">Subject with credits not appeared </t>
  </si>
  <si>
    <t>TGP</t>
  </si>
  <si>
    <t>Credit</t>
  </si>
  <si>
    <t>Sub 1</t>
  </si>
  <si>
    <t>Sub 2</t>
  </si>
  <si>
    <t>Sub 3</t>
  </si>
  <si>
    <t>Sub 4</t>
  </si>
  <si>
    <t>Sub 5</t>
  </si>
  <si>
    <t>Sub 6</t>
  </si>
  <si>
    <t xml:space="preserve"> </t>
  </si>
  <si>
    <t>1st Tabulator</t>
  </si>
  <si>
    <t>2nd Tabulator</t>
  </si>
  <si>
    <t>Control &amp; Industrial Automation.</t>
  </si>
  <si>
    <t>NATIONAL INSTITUTE OF TECHNOLOGY SILCHAR</t>
  </si>
  <si>
    <t>TCP</t>
  </si>
  <si>
    <t>Asstt. Registrar, Acad.</t>
  </si>
  <si>
    <t>1ST</t>
  </si>
  <si>
    <t xml:space="preserve">2ND </t>
  </si>
  <si>
    <t>CPI Below 6.00</t>
  </si>
  <si>
    <t>CPI</t>
  </si>
  <si>
    <t>32+32</t>
  </si>
  <si>
    <t>EE 521</t>
  </si>
  <si>
    <t>EE 522</t>
  </si>
  <si>
    <t>EE 523</t>
  </si>
  <si>
    <t>EE 524</t>
  </si>
  <si>
    <t>Energy, Ecology &amp; Environment</t>
  </si>
  <si>
    <t>Power System Optimization</t>
  </si>
  <si>
    <t>Flexible AC Transmission</t>
  </si>
  <si>
    <t>Energy Lab</t>
  </si>
  <si>
    <t>Power Electronics Devices &amp; DC Converters</t>
  </si>
  <si>
    <t>Soft Computing Techniques &amp; Applications</t>
  </si>
  <si>
    <t>SPI/ 2nd</t>
  </si>
  <si>
    <t>EEC 551</t>
  </si>
  <si>
    <t>EEC 552</t>
  </si>
  <si>
    <t>EE 514</t>
  </si>
  <si>
    <t>EEC 553</t>
  </si>
  <si>
    <t>33+33</t>
  </si>
  <si>
    <t>Estimation &amp; Adaptation</t>
  </si>
  <si>
    <t>Optimal &amp; Robust Control</t>
  </si>
  <si>
    <t>Embedded Systems &amp; Applications</t>
  </si>
  <si>
    <t>Control System Design Laboratory</t>
  </si>
  <si>
    <t>SPI / 2nd</t>
  </si>
  <si>
    <t>EE 525 (EL-I)</t>
  </si>
  <si>
    <t>EE 541(EL II)</t>
  </si>
  <si>
    <t>Registrar</t>
  </si>
  <si>
    <t xml:space="preserve">1st sem- 33 credits, 2nd sem- 33 credits, 3rd sem- 20( 2+18) &amp; 4th sem 20(2+18) credits. </t>
  </si>
  <si>
    <t>Dean, Academic</t>
  </si>
  <si>
    <t>Total- 106</t>
  </si>
  <si>
    <t>EE 567    (El-III)</t>
  </si>
  <si>
    <t>Control Systems  Design</t>
  </si>
  <si>
    <t>1st sem- 32 credits , 2nd sem  32 credits, 3rd sem 18 and 4th sem 18 credits=  100 credits.</t>
  </si>
  <si>
    <t>EE 541  (El-IV)</t>
  </si>
  <si>
    <t>Soft Computing Tech. &amp; App</t>
  </si>
  <si>
    <t>15-23-201</t>
  </si>
  <si>
    <t>15-23-204</t>
  </si>
  <si>
    <t>15-23-206</t>
  </si>
  <si>
    <t>15-23-208</t>
  </si>
  <si>
    <t>15-23-209</t>
  </si>
  <si>
    <t>15-23-101</t>
  </si>
  <si>
    <t>15-23-103</t>
  </si>
  <si>
    <t>15-23-104</t>
  </si>
  <si>
    <t>15-23-105</t>
  </si>
  <si>
    <t>15-23-106</t>
  </si>
  <si>
    <t>15-23-107</t>
  </si>
  <si>
    <t>15-23-108</t>
  </si>
  <si>
    <t>15-23-109</t>
  </si>
  <si>
    <t>15-23-110</t>
  </si>
  <si>
    <t>15-23-111</t>
  </si>
  <si>
    <t>15-23-112</t>
  </si>
  <si>
    <t xml:space="preserve">     2nd SEM M. TECH  ELECTRICAL TABULATION SHEET-APRIL  2016</t>
  </si>
  <si>
    <t>AA</t>
  </si>
  <si>
    <t>AB</t>
  </si>
  <si>
    <t>BB</t>
  </si>
  <si>
    <t>CC</t>
  </si>
  <si>
    <t>BC</t>
  </si>
  <si>
    <t>CD</t>
  </si>
  <si>
    <t>Registration No.</t>
  </si>
  <si>
    <t xml:space="preserve">SL </t>
  </si>
  <si>
    <t>SL</t>
  </si>
  <si>
    <t>2ND  SEM M. TECH  ELECTRICAL  TABULATION SHEET-APRIL,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</si>
</sst>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24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4"/>
      <name val="Times New Roman"/>
      <family val="1"/>
    </font>
    <font>
      <sz val="11"/>
      <name val="Arial"/>
    </font>
    <font>
      <b/>
      <sz val="10"/>
      <name val="Arial"/>
      <family val="2"/>
    </font>
    <font>
      <sz val="12"/>
      <name val="Arial"/>
    </font>
    <font>
      <sz val="16"/>
      <name val="Verdana"/>
      <family val="2"/>
    </font>
    <font>
      <b/>
      <sz val="16"/>
      <name val="Times New Roman"/>
      <family val="1"/>
    </font>
    <font>
      <sz val="10"/>
      <color rgb="FFC0000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erdana"/>
      <family val="2"/>
    </font>
    <font>
      <sz val="18"/>
      <name val="Arial"/>
      <family val="2"/>
    </font>
    <font>
      <b/>
      <sz val="20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6" fillId="0" borderId="0" xfId="1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1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1" applyFont="1"/>
    <xf numFmtId="0" fontId="13" fillId="0" borderId="0" xfId="1" applyFont="1" applyAlignment="1"/>
    <xf numFmtId="0" fontId="13" fillId="0" borderId="0" xfId="1" applyFont="1" applyAlignment="1">
      <alignment horizontal="center"/>
    </xf>
    <xf numFmtId="0" fontId="17" fillId="0" borderId="0" xfId="0" applyFont="1" applyAlignment="1"/>
    <xf numFmtId="2" fontId="18" fillId="0" borderId="1" xfId="1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0" fillId="0" borderId="0" xfId="0" applyAlignment="1"/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/>
    </xf>
    <xf numFmtId="0" fontId="13" fillId="0" borderId="0" xfId="1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1" applyFont="1" applyAlignment="1">
      <alignment wrapText="1"/>
    </xf>
    <xf numFmtId="0" fontId="12" fillId="0" borderId="2" xfId="0" applyFont="1" applyBorder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3" borderId="7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2" fontId="18" fillId="0" borderId="7" xfId="1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34"/>
  <sheetViews>
    <sheetView view="pageBreakPreview" zoomScale="61" zoomScaleNormal="75" zoomScaleSheetLayoutView="6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D14" sqref="AD14"/>
    </sheetView>
  </sheetViews>
  <sheetFormatPr defaultColWidth="9.140625" defaultRowHeight="12.75" x14ac:dyDescent="0.2"/>
  <cols>
    <col min="1" max="1" width="8.140625" style="1" customWidth="1"/>
    <col min="2" max="2" width="26.7109375" style="1" customWidth="1"/>
    <col min="3" max="4" width="12.7109375" style="1" customWidth="1"/>
    <col min="5" max="5" width="14.85546875" style="1" customWidth="1"/>
    <col min="6" max="6" width="11.140625" style="1" customWidth="1"/>
    <col min="7" max="13" width="12.7109375" style="1" customWidth="1"/>
    <col min="14" max="14" width="14.140625" style="1" customWidth="1"/>
    <col min="15" max="20" width="5.28515625" style="1" hidden="1" customWidth="1"/>
    <col min="21" max="21" width="10.7109375" style="1" customWidth="1"/>
    <col min="22" max="22" width="12.85546875" style="1" customWidth="1"/>
    <col min="23" max="24" width="11.140625" style="1" customWidth="1"/>
    <col min="25" max="25" width="11.28515625" style="1" customWidth="1"/>
    <col min="26" max="26" width="14.85546875" style="1" customWidth="1"/>
    <col min="27" max="27" width="13" style="1" customWidth="1"/>
    <col min="28" max="16384" width="9.140625" style="1"/>
  </cols>
  <sheetData>
    <row r="1" spans="1:27" ht="21.75" customHeight="1" x14ac:dyDescent="0.2">
      <c r="A1" s="44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</row>
    <row r="2" spans="1:27" ht="25.15" customHeight="1" x14ac:dyDescent="0.2">
      <c r="A2" s="44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25.5" customHeight="1" x14ac:dyDescent="0.2">
      <c r="A3" s="77" t="s">
        <v>0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27" ht="30" customHeight="1" x14ac:dyDescent="0.2">
      <c r="A4" s="49" t="s">
        <v>78</v>
      </c>
      <c r="B4" s="48" t="s">
        <v>77</v>
      </c>
      <c r="C4" s="48" t="s">
        <v>22</v>
      </c>
      <c r="D4" s="48"/>
      <c r="E4" s="48" t="s">
        <v>23</v>
      </c>
      <c r="F4" s="48"/>
      <c r="G4" s="48" t="s">
        <v>24</v>
      </c>
      <c r="H4" s="48"/>
      <c r="I4" s="48" t="s">
        <v>25</v>
      </c>
      <c r="J4" s="48"/>
      <c r="K4" s="48" t="s">
        <v>43</v>
      </c>
      <c r="L4" s="48"/>
      <c r="M4" s="48" t="s">
        <v>44</v>
      </c>
      <c r="N4" s="48"/>
      <c r="O4" s="48" t="s">
        <v>1</v>
      </c>
      <c r="P4" s="49"/>
      <c r="Q4" s="49"/>
      <c r="R4" s="49"/>
      <c r="S4" s="49"/>
      <c r="T4" s="49"/>
      <c r="U4" s="48" t="s">
        <v>15</v>
      </c>
      <c r="V4" s="49" t="s">
        <v>2</v>
      </c>
      <c r="W4" s="49" t="s">
        <v>32</v>
      </c>
      <c r="X4" s="47" t="s">
        <v>17</v>
      </c>
      <c r="Y4" s="47"/>
      <c r="Z4" s="42" t="s">
        <v>18</v>
      </c>
      <c r="AA4" s="47" t="s">
        <v>19</v>
      </c>
    </row>
    <row r="5" spans="1:27" ht="65.25" customHeight="1" x14ac:dyDescent="0.2">
      <c r="A5" s="49"/>
      <c r="B5" s="49"/>
      <c r="C5" s="50" t="s">
        <v>26</v>
      </c>
      <c r="D5" s="50"/>
      <c r="E5" s="50" t="s">
        <v>27</v>
      </c>
      <c r="F5" s="50"/>
      <c r="G5" s="50" t="s">
        <v>28</v>
      </c>
      <c r="H5" s="50"/>
      <c r="I5" s="48" t="s">
        <v>29</v>
      </c>
      <c r="J5" s="48"/>
      <c r="K5" s="60" t="s">
        <v>30</v>
      </c>
      <c r="L5" s="60"/>
      <c r="M5" s="61" t="s">
        <v>31</v>
      </c>
      <c r="N5" s="61"/>
      <c r="O5" s="49"/>
      <c r="P5" s="49"/>
      <c r="Q5" s="49"/>
      <c r="R5" s="49"/>
      <c r="S5" s="49"/>
      <c r="T5" s="49"/>
      <c r="U5" s="48"/>
      <c r="V5" s="49"/>
      <c r="W5" s="49"/>
      <c r="X5" s="48" t="s">
        <v>15</v>
      </c>
      <c r="Y5" s="48" t="s">
        <v>2</v>
      </c>
      <c r="Z5" s="42" t="s">
        <v>20</v>
      </c>
      <c r="AA5" s="47"/>
    </row>
    <row r="6" spans="1:27" ht="26.25" customHeight="1" thickBot="1" x14ac:dyDescent="0.25">
      <c r="A6" s="85"/>
      <c r="B6" s="85"/>
      <c r="C6" s="86" t="s">
        <v>3</v>
      </c>
      <c r="D6" s="86">
        <v>6</v>
      </c>
      <c r="E6" s="86" t="s">
        <v>3</v>
      </c>
      <c r="F6" s="86">
        <v>6</v>
      </c>
      <c r="G6" s="86" t="s">
        <v>3</v>
      </c>
      <c r="H6" s="86">
        <v>6</v>
      </c>
      <c r="I6" s="86" t="s">
        <v>3</v>
      </c>
      <c r="J6" s="86">
        <v>2</v>
      </c>
      <c r="K6" s="86" t="s">
        <v>3</v>
      </c>
      <c r="L6" s="86">
        <v>6</v>
      </c>
      <c r="M6" s="86" t="s">
        <v>3</v>
      </c>
      <c r="N6" s="86">
        <v>6</v>
      </c>
      <c r="O6" s="86" t="s">
        <v>4</v>
      </c>
      <c r="P6" s="86" t="s">
        <v>5</v>
      </c>
      <c r="Q6" s="86" t="s">
        <v>6</v>
      </c>
      <c r="R6" s="86" t="s">
        <v>7</v>
      </c>
      <c r="S6" s="86" t="s">
        <v>8</v>
      </c>
      <c r="T6" s="86" t="s">
        <v>9</v>
      </c>
      <c r="U6" s="87"/>
      <c r="V6" s="85"/>
      <c r="W6" s="85"/>
      <c r="X6" s="87"/>
      <c r="Y6" s="87"/>
      <c r="Z6" s="88" t="s">
        <v>21</v>
      </c>
      <c r="AA6" s="89"/>
    </row>
    <row r="7" spans="1:27" ht="39.75" customHeight="1" x14ac:dyDescent="0.2">
      <c r="A7" s="79">
        <v>1</v>
      </c>
      <c r="B7" s="80" t="s">
        <v>59</v>
      </c>
      <c r="C7" s="79" t="s">
        <v>72</v>
      </c>
      <c r="D7" s="79">
        <f t="shared" ref="D7:D17" si="0">IF(C7="AA",10, IF(C7="AB",9, IF(C7="BB",8, IF(C7="BC",7,IF(C7="CC",6, IF(C7="CD",5, IF(C7="DD",4,IF(C7="F",0))))))))</f>
        <v>9</v>
      </c>
      <c r="E7" s="81" t="s">
        <v>72</v>
      </c>
      <c r="F7" s="81">
        <f t="shared" ref="F7:F17" si="1">IF(E7="AA",10, IF(E7="AB",9, IF(E7="BB",8, IF(E7="BC",7,IF(E7="CC",6, IF(E7="CD",5, IF(E7="DD",4,IF(E7="F",0))))))))</f>
        <v>9</v>
      </c>
      <c r="G7" s="79" t="s">
        <v>74</v>
      </c>
      <c r="H7" s="82">
        <f t="shared" ref="H7:H17" si="2">IF(G7="AA",10, IF(G7="AB",9, IF(G7="BB",8, IF(G7="BC",7,IF(G7="CC",6, IF(G7="CD",5, IF(G7="DD",4,IF(G7="F",0))))))))</f>
        <v>6</v>
      </c>
      <c r="I7" s="82" t="s">
        <v>71</v>
      </c>
      <c r="J7" s="82">
        <f t="shared" ref="J7:J17" si="3">IF(I7="AA",10, IF(I7="AB",9, IF(I7="BB",8, IF(I7="BC",7,IF(I7="CC",6, IF(I7="CD",5, IF(I7="DD",4,IF(I7="F",0))))))))</f>
        <v>10</v>
      </c>
      <c r="K7" s="82" t="s">
        <v>71</v>
      </c>
      <c r="L7" s="82">
        <f t="shared" ref="L7:L17" si="4">IF(K7="AA",10, IF(K7="AB",9, IF(K7="BB",8, IF(K7="BC",7,IF(K7="CC",6, IF(K7="CD",5, IF(K7="DD",4,IF(K7="F",0))))))))</f>
        <v>10</v>
      </c>
      <c r="M7" s="82" t="s">
        <v>71</v>
      </c>
      <c r="N7" s="82">
        <f t="shared" ref="N7:N17" si="5">IF(M7="AA",10, IF(M7="AB",9, IF(M7="BB",8, IF(M7="BC",7,IF(M7="CC",6, IF(M7="CD",5, IF(M7="DD",4,IF(M7="F",0))))))))</f>
        <v>10</v>
      </c>
      <c r="O7" s="82">
        <f>IF(C7="",6,0)</f>
        <v>0</v>
      </c>
      <c r="P7" s="82">
        <f>IF(E7="",6,0)</f>
        <v>0</v>
      </c>
      <c r="Q7" s="82">
        <f>IF(G7="",6,0)</f>
        <v>0</v>
      </c>
      <c r="R7" s="82">
        <f>IF(I7="",2,0)</f>
        <v>0</v>
      </c>
      <c r="S7" s="82">
        <f>IF(K7="",6,0)</f>
        <v>0</v>
      </c>
      <c r="T7" s="82">
        <f>IF(M7="",6,0)</f>
        <v>0</v>
      </c>
      <c r="U7" s="82">
        <v>32</v>
      </c>
      <c r="V7" s="82">
        <f>(D7*6+F7*6+H7*6+J7*2+L7*6+N7*6)</f>
        <v>284</v>
      </c>
      <c r="W7" s="83">
        <f>V7/U7</f>
        <v>8.875</v>
      </c>
      <c r="X7" s="82">
        <v>32</v>
      </c>
      <c r="Y7" s="82">
        <v>270</v>
      </c>
      <c r="Z7" s="90">
        <f>(V7+Y7)/(U7+X7)</f>
        <v>8.65625</v>
      </c>
      <c r="AA7" s="84" t="str">
        <f>IF(Z7&lt;6,"***", IF(Z7&gt;=6,"-"))</f>
        <v>-</v>
      </c>
    </row>
    <row r="8" spans="1:27" ht="39.75" customHeight="1" x14ac:dyDescent="0.2">
      <c r="A8" s="20">
        <v>2</v>
      </c>
      <c r="B8" s="21" t="s">
        <v>60</v>
      </c>
      <c r="C8" s="20" t="s">
        <v>72</v>
      </c>
      <c r="D8" s="20">
        <f t="shared" si="0"/>
        <v>9</v>
      </c>
      <c r="E8" s="24" t="s">
        <v>73</v>
      </c>
      <c r="F8" s="24">
        <f t="shared" si="1"/>
        <v>8</v>
      </c>
      <c r="G8" s="20" t="s">
        <v>74</v>
      </c>
      <c r="H8" s="22">
        <f t="shared" si="2"/>
        <v>6</v>
      </c>
      <c r="I8" s="22" t="s">
        <v>72</v>
      </c>
      <c r="J8" s="22">
        <f t="shared" si="3"/>
        <v>9</v>
      </c>
      <c r="K8" s="22" t="s">
        <v>73</v>
      </c>
      <c r="L8" s="22">
        <f t="shared" si="4"/>
        <v>8</v>
      </c>
      <c r="M8" s="22" t="s">
        <v>75</v>
      </c>
      <c r="N8" s="22">
        <f t="shared" si="5"/>
        <v>7</v>
      </c>
      <c r="O8" s="22">
        <f>IF(C8="",6,0)</f>
        <v>0</v>
      </c>
      <c r="P8" s="22">
        <f>IF(E8="",6,0)</f>
        <v>0</v>
      </c>
      <c r="Q8" s="22">
        <f>IF(G8="",6,0)</f>
        <v>0</v>
      </c>
      <c r="R8" s="22">
        <f>IF(I8="",2,0)</f>
        <v>0</v>
      </c>
      <c r="S8" s="22">
        <f>IF(K8="",6,0)</f>
        <v>0</v>
      </c>
      <c r="T8" s="22">
        <f>IF(M8="",6,0)</f>
        <v>0</v>
      </c>
      <c r="U8" s="22">
        <v>32</v>
      </c>
      <c r="V8" s="82">
        <f t="shared" ref="V8:V17" si="6">(D8*6+F8*6+H8*6+J8*2+L8*6+N8*6)</f>
        <v>246</v>
      </c>
      <c r="W8" s="33">
        <f t="shared" ref="W8:W17" si="7">V8/U8</f>
        <v>7.6875</v>
      </c>
      <c r="X8" s="22">
        <v>32</v>
      </c>
      <c r="Y8" s="22">
        <v>248</v>
      </c>
      <c r="Z8" s="32">
        <f t="shared" ref="Z8:Z17" si="8">(V8+Y8)/(U8+X8)</f>
        <v>7.71875</v>
      </c>
      <c r="AA8" s="23" t="str">
        <f t="shared" ref="AA8:AA17" si="9">IF(Z8&lt;6,"***", IF(Z8&gt;=6,"-"))</f>
        <v>-</v>
      </c>
    </row>
    <row r="9" spans="1:27" ht="39.75" customHeight="1" x14ac:dyDescent="0.2">
      <c r="A9" s="20">
        <v>3</v>
      </c>
      <c r="B9" s="21" t="s">
        <v>61</v>
      </c>
      <c r="C9" s="20" t="s">
        <v>73</v>
      </c>
      <c r="D9" s="20">
        <f t="shared" si="0"/>
        <v>8</v>
      </c>
      <c r="E9" s="24" t="s">
        <v>75</v>
      </c>
      <c r="F9" s="24">
        <f t="shared" si="1"/>
        <v>7</v>
      </c>
      <c r="G9" s="20" t="s">
        <v>75</v>
      </c>
      <c r="H9" s="22">
        <f t="shared" si="2"/>
        <v>7</v>
      </c>
      <c r="I9" s="22" t="s">
        <v>71</v>
      </c>
      <c r="J9" s="22">
        <f t="shared" si="3"/>
        <v>10</v>
      </c>
      <c r="K9" s="22" t="s">
        <v>72</v>
      </c>
      <c r="L9" s="22">
        <f t="shared" si="4"/>
        <v>9</v>
      </c>
      <c r="M9" s="22" t="s">
        <v>73</v>
      </c>
      <c r="N9" s="22">
        <f t="shared" si="5"/>
        <v>8</v>
      </c>
      <c r="O9" s="22">
        <f t="shared" ref="O9:O17" si="10">IF(C9="",6,0)</f>
        <v>0</v>
      </c>
      <c r="P9" s="22">
        <f t="shared" ref="P9:P17" si="11">IF(E9="",6,0)</f>
        <v>0</v>
      </c>
      <c r="Q9" s="22">
        <f t="shared" ref="Q9:Q17" si="12">IF(G9="",6,0)</f>
        <v>0</v>
      </c>
      <c r="R9" s="22">
        <f t="shared" ref="R9:R17" si="13">IF(I9="",2,0)</f>
        <v>0</v>
      </c>
      <c r="S9" s="22">
        <f t="shared" ref="S9:S17" si="14">IF(K9="",6,0)</f>
        <v>0</v>
      </c>
      <c r="T9" s="22">
        <f t="shared" ref="T9:T17" si="15">IF(M9="",6,0)</f>
        <v>0</v>
      </c>
      <c r="U9" s="22">
        <v>32</v>
      </c>
      <c r="V9" s="82">
        <f t="shared" si="6"/>
        <v>254</v>
      </c>
      <c r="W9" s="33">
        <f t="shared" si="7"/>
        <v>7.9375</v>
      </c>
      <c r="X9" s="22">
        <v>32</v>
      </c>
      <c r="Y9" s="22">
        <v>270</v>
      </c>
      <c r="Z9" s="32">
        <f t="shared" si="8"/>
        <v>8.1875</v>
      </c>
      <c r="AA9" s="23" t="str">
        <f t="shared" si="9"/>
        <v>-</v>
      </c>
    </row>
    <row r="10" spans="1:27" ht="39.75" customHeight="1" x14ac:dyDescent="0.2">
      <c r="A10" s="20">
        <v>4</v>
      </c>
      <c r="B10" s="21" t="s">
        <v>62</v>
      </c>
      <c r="C10" s="20" t="s">
        <v>73</v>
      </c>
      <c r="D10" s="20">
        <f t="shared" si="0"/>
        <v>8</v>
      </c>
      <c r="E10" s="24" t="s">
        <v>75</v>
      </c>
      <c r="F10" s="24">
        <f t="shared" si="1"/>
        <v>7</v>
      </c>
      <c r="G10" s="20" t="s">
        <v>74</v>
      </c>
      <c r="H10" s="22">
        <f t="shared" si="2"/>
        <v>6</v>
      </c>
      <c r="I10" s="22" t="s">
        <v>72</v>
      </c>
      <c r="J10" s="22">
        <f t="shared" si="3"/>
        <v>9</v>
      </c>
      <c r="K10" s="22" t="s">
        <v>73</v>
      </c>
      <c r="L10" s="22">
        <f t="shared" si="4"/>
        <v>8</v>
      </c>
      <c r="M10" s="22" t="s">
        <v>72</v>
      </c>
      <c r="N10" s="22">
        <f t="shared" si="5"/>
        <v>9</v>
      </c>
      <c r="O10" s="22">
        <f t="shared" si="10"/>
        <v>0</v>
      </c>
      <c r="P10" s="22">
        <f t="shared" si="11"/>
        <v>0</v>
      </c>
      <c r="Q10" s="22">
        <f t="shared" si="12"/>
        <v>0</v>
      </c>
      <c r="R10" s="22">
        <f t="shared" si="13"/>
        <v>0</v>
      </c>
      <c r="S10" s="22">
        <f t="shared" si="14"/>
        <v>0</v>
      </c>
      <c r="T10" s="22">
        <f t="shared" si="15"/>
        <v>0</v>
      </c>
      <c r="U10" s="22">
        <v>32</v>
      </c>
      <c r="V10" s="82">
        <f t="shared" si="6"/>
        <v>246</v>
      </c>
      <c r="W10" s="33">
        <f t="shared" si="7"/>
        <v>7.6875</v>
      </c>
      <c r="X10" s="22">
        <v>32</v>
      </c>
      <c r="Y10" s="22">
        <v>240</v>
      </c>
      <c r="Z10" s="32">
        <f t="shared" si="8"/>
        <v>7.59375</v>
      </c>
      <c r="AA10" s="23" t="str">
        <f t="shared" si="9"/>
        <v>-</v>
      </c>
    </row>
    <row r="11" spans="1:27" ht="45" customHeight="1" x14ac:dyDescent="0.2">
      <c r="A11" s="20">
        <v>5</v>
      </c>
      <c r="B11" s="21" t="s">
        <v>63</v>
      </c>
      <c r="C11" s="20" t="s">
        <v>71</v>
      </c>
      <c r="D11" s="20">
        <f t="shared" si="0"/>
        <v>10</v>
      </c>
      <c r="E11" s="24" t="s">
        <v>71</v>
      </c>
      <c r="F11" s="24">
        <f t="shared" si="1"/>
        <v>10</v>
      </c>
      <c r="G11" s="20" t="s">
        <v>73</v>
      </c>
      <c r="H11" s="22">
        <f t="shared" si="2"/>
        <v>8</v>
      </c>
      <c r="I11" s="22" t="s">
        <v>71</v>
      </c>
      <c r="J11" s="22">
        <f t="shared" si="3"/>
        <v>10</v>
      </c>
      <c r="K11" s="22" t="s">
        <v>71</v>
      </c>
      <c r="L11" s="22">
        <f t="shared" si="4"/>
        <v>10</v>
      </c>
      <c r="M11" s="22" t="s">
        <v>71</v>
      </c>
      <c r="N11" s="22">
        <f t="shared" si="5"/>
        <v>10</v>
      </c>
      <c r="O11" s="22">
        <f t="shared" si="10"/>
        <v>0</v>
      </c>
      <c r="P11" s="22">
        <f t="shared" si="11"/>
        <v>0</v>
      </c>
      <c r="Q11" s="22">
        <f t="shared" si="12"/>
        <v>0</v>
      </c>
      <c r="R11" s="22">
        <f t="shared" si="13"/>
        <v>0</v>
      </c>
      <c r="S11" s="22">
        <f t="shared" si="14"/>
        <v>0</v>
      </c>
      <c r="T11" s="22">
        <f t="shared" si="15"/>
        <v>0</v>
      </c>
      <c r="U11" s="22">
        <v>32</v>
      </c>
      <c r="V11" s="82">
        <f t="shared" si="6"/>
        <v>308</v>
      </c>
      <c r="W11" s="33">
        <f t="shared" si="7"/>
        <v>9.625</v>
      </c>
      <c r="X11" s="22">
        <v>32</v>
      </c>
      <c r="Y11" s="22">
        <v>302</v>
      </c>
      <c r="Z11" s="32">
        <f t="shared" si="8"/>
        <v>9.53125</v>
      </c>
      <c r="AA11" s="23" t="str">
        <f t="shared" si="9"/>
        <v>-</v>
      </c>
    </row>
    <row r="12" spans="1:27" ht="45" customHeight="1" x14ac:dyDescent="0.2">
      <c r="A12" s="20">
        <v>6</v>
      </c>
      <c r="B12" s="21" t="s">
        <v>64</v>
      </c>
      <c r="C12" s="20" t="s">
        <v>72</v>
      </c>
      <c r="D12" s="20">
        <f t="shared" si="0"/>
        <v>9</v>
      </c>
      <c r="E12" s="24" t="s">
        <v>71</v>
      </c>
      <c r="F12" s="24">
        <f t="shared" si="1"/>
        <v>10</v>
      </c>
      <c r="G12" s="20" t="s">
        <v>73</v>
      </c>
      <c r="H12" s="22">
        <f t="shared" si="2"/>
        <v>8</v>
      </c>
      <c r="I12" s="22" t="s">
        <v>72</v>
      </c>
      <c r="J12" s="22">
        <f t="shared" si="3"/>
        <v>9</v>
      </c>
      <c r="K12" s="22" t="s">
        <v>72</v>
      </c>
      <c r="L12" s="22">
        <f t="shared" si="4"/>
        <v>9</v>
      </c>
      <c r="M12" s="22" t="s">
        <v>71</v>
      </c>
      <c r="N12" s="22">
        <f t="shared" si="5"/>
        <v>10</v>
      </c>
      <c r="O12" s="22">
        <f t="shared" si="10"/>
        <v>0</v>
      </c>
      <c r="P12" s="22">
        <f t="shared" si="11"/>
        <v>0</v>
      </c>
      <c r="Q12" s="22">
        <f t="shared" si="12"/>
        <v>0</v>
      </c>
      <c r="R12" s="22">
        <f t="shared" si="13"/>
        <v>0</v>
      </c>
      <c r="S12" s="22">
        <f t="shared" si="14"/>
        <v>0</v>
      </c>
      <c r="T12" s="22">
        <f t="shared" si="15"/>
        <v>0</v>
      </c>
      <c r="U12" s="22">
        <v>32</v>
      </c>
      <c r="V12" s="82">
        <f t="shared" si="6"/>
        <v>294</v>
      </c>
      <c r="W12" s="33">
        <f t="shared" si="7"/>
        <v>9.1875</v>
      </c>
      <c r="X12" s="22">
        <v>32</v>
      </c>
      <c r="Y12" s="22">
        <v>288</v>
      </c>
      <c r="Z12" s="32">
        <f t="shared" si="8"/>
        <v>9.09375</v>
      </c>
      <c r="AA12" s="23" t="str">
        <f t="shared" si="9"/>
        <v>-</v>
      </c>
    </row>
    <row r="13" spans="1:27" ht="45.75" customHeight="1" x14ac:dyDescent="0.2">
      <c r="A13" s="20">
        <v>7</v>
      </c>
      <c r="B13" s="21" t="s">
        <v>65</v>
      </c>
      <c r="C13" s="20" t="s">
        <v>72</v>
      </c>
      <c r="D13" s="20">
        <f t="shared" si="0"/>
        <v>9</v>
      </c>
      <c r="E13" s="24" t="s">
        <v>71</v>
      </c>
      <c r="F13" s="24">
        <f t="shared" si="1"/>
        <v>10</v>
      </c>
      <c r="G13" s="20" t="s">
        <v>73</v>
      </c>
      <c r="H13" s="22">
        <f t="shared" si="2"/>
        <v>8</v>
      </c>
      <c r="I13" s="22" t="s">
        <v>71</v>
      </c>
      <c r="J13" s="22">
        <f t="shared" si="3"/>
        <v>10</v>
      </c>
      <c r="K13" s="22" t="s">
        <v>75</v>
      </c>
      <c r="L13" s="22">
        <f t="shared" si="4"/>
        <v>7</v>
      </c>
      <c r="M13" s="22" t="s">
        <v>73</v>
      </c>
      <c r="N13" s="22">
        <f t="shared" si="5"/>
        <v>8</v>
      </c>
      <c r="O13" s="22">
        <f t="shared" si="10"/>
        <v>0</v>
      </c>
      <c r="P13" s="22">
        <f t="shared" si="11"/>
        <v>0</v>
      </c>
      <c r="Q13" s="22">
        <f t="shared" si="12"/>
        <v>0</v>
      </c>
      <c r="R13" s="22">
        <f t="shared" si="13"/>
        <v>0</v>
      </c>
      <c r="S13" s="22">
        <f t="shared" si="14"/>
        <v>0</v>
      </c>
      <c r="T13" s="22">
        <f t="shared" si="15"/>
        <v>0</v>
      </c>
      <c r="U13" s="22">
        <v>32</v>
      </c>
      <c r="V13" s="82">
        <f t="shared" si="6"/>
        <v>272</v>
      </c>
      <c r="W13" s="33">
        <f t="shared" si="7"/>
        <v>8.5</v>
      </c>
      <c r="X13" s="22">
        <v>32</v>
      </c>
      <c r="Y13" s="22">
        <v>282</v>
      </c>
      <c r="Z13" s="32">
        <f t="shared" si="8"/>
        <v>8.65625</v>
      </c>
      <c r="AA13" s="23" t="str">
        <f t="shared" si="9"/>
        <v>-</v>
      </c>
    </row>
    <row r="14" spans="1:27" ht="45.75" customHeight="1" x14ac:dyDescent="0.2">
      <c r="A14" s="20">
        <v>8</v>
      </c>
      <c r="B14" s="21" t="s">
        <v>66</v>
      </c>
      <c r="C14" s="20" t="s">
        <v>72</v>
      </c>
      <c r="D14" s="20">
        <f t="shared" si="0"/>
        <v>9</v>
      </c>
      <c r="E14" s="24" t="s">
        <v>74</v>
      </c>
      <c r="F14" s="24">
        <f t="shared" si="1"/>
        <v>6</v>
      </c>
      <c r="G14" s="20" t="s">
        <v>74</v>
      </c>
      <c r="H14" s="22">
        <f t="shared" si="2"/>
        <v>6</v>
      </c>
      <c r="I14" s="22" t="s">
        <v>73</v>
      </c>
      <c r="J14" s="22">
        <f t="shared" si="3"/>
        <v>8</v>
      </c>
      <c r="K14" s="22" t="s">
        <v>71</v>
      </c>
      <c r="L14" s="22">
        <f t="shared" si="4"/>
        <v>10</v>
      </c>
      <c r="M14" s="22" t="s">
        <v>72</v>
      </c>
      <c r="N14" s="22">
        <f t="shared" si="5"/>
        <v>9</v>
      </c>
      <c r="O14" s="22">
        <f t="shared" si="10"/>
        <v>0</v>
      </c>
      <c r="P14" s="22">
        <f t="shared" si="11"/>
        <v>0</v>
      </c>
      <c r="Q14" s="22">
        <f t="shared" si="12"/>
        <v>0</v>
      </c>
      <c r="R14" s="22">
        <f t="shared" si="13"/>
        <v>0</v>
      </c>
      <c r="S14" s="22">
        <f t="shared" si="14"/>
        <v>0</v>
      </c>
      <c r="T14" s="22">
        <f t="shared" si="15"/>
        <v>0</v>
      </c>
      <c r="U14" s="22">
        <v>32</v>
      </c>
      <c r="V14" s="82">
        <f t="shared" si="6"/>
        <v>256</v>
      </c>
      <c r="W14" s="33">
        <f t="shared" si="7"/>
        <v>8</v>
      </c>
      <c r="X14" s="22">
        <v>32</v>
      </c>
      <c r="Y14" s="22">
        <v>248</v>
      </c>
      <c r="Z14" s="32">
        <f t="shared" si="8"/>
        <v>7.875</v>
      </c>
      <c r="AA14" s="23" t="str">
        <f t="shared" si="9"/>
        <v>-</v>
      </c>
    </row>
    <row r="15" spans="1:27" s="15" customFormat="1" ht="45.75" customHeight="1" x14ac:dyDescent="0.2">
      <c r="A15" s="24">
        <v>9</v>
      </c>
      <c r="B15" s="21" t="s">
        <v>67</v>
      </c>
      <c r="C15" s="24" t="s">
        <v>73</v>
      </c>
      <c r="D15" s="24">
        <f t="shared" si="0"/>
        <v>8</v>
      </c>
      <c r="E15" s="24" t="s">
        <v>76</v>
      </c>
      <c r="F15" s="24">
        <f t="shared" si="1"/>
        <v>5</v>
      </c>
      <c r="G15" s="24" t="s">
        <v>76</v>
      </c>
      <c r="H15" s="24">
        <f t="shared" si="2"/>
        <v>5</v>
      </c>
      <c r="I15" s="24" t="s">
        <v>72</v>
      </c>
      <c r="J15" s="24">
        <f t="shared" si="3"/>
        <v>9</v>
      </c>
      <c r="K15" s="24" t="s">
        <v>74</v>
      </c>
      <c r="L15" s="24">
        <f t="shared" si="4"/>
        <v>6</v>
      </c>
      <c r="M15" s="24" t="s">
        <v>74</v>
      </c>
      <c r="N15" s="24">
        <f t="shared" si="5"/>
        <v>6</v>
      </c>
      <c r="O15" s="24">
        <f t="shared" si="10"/>
        <v>0</v>
      </c>
      <c r="P15" s="24">
        <f t="shared" si="11"/>
        <v>0</v>
      </c>
      <c r="Q15" s="24">
        <f t="shared" si="12"/>
        <v>0</v>
      </c>
      <c r="R15" s="24">
        <f t="shared" si="13"/>
        <v>0</v>
      </c>
      <c r="S15" s="24">
        <f t="shared" si="14"/>
        <v>0</v>
      </c>
      <c r="T15" s="24">
        <f t="shared" si="15"/>
        <v>0</v>
      </c>
      <c r="U15" s="24">
        <v>32</v>
      </c>
      <c r="V15" s="82">
        <f t="shared" si="6"/>
        <v>198</v>
      </c>
      <c r="W15" s="34">
        <f t="shared" si="7"/>
        <v>6.1875</v>
      </c>
      <c r="X15" s="24">
        <v>32</v>
      </c>
      <c r="Y15" s="24">
        <v>200</v>
      </c>
      <c r="Z15" s="32">
        <f t="shared" si="8"/>
        <v>6.21875</v>
      </c>
      <c r="AA15" s="25" t="str">
        <f t="shared" si="9"/>
        <v>-</v>
      </c>
    </row>
    <row r="16" spans="1:27" ht="45.75" customHeight="1" x14ac:dyDescent="0.2">
      <c r="A16" s="20">
        <v>10</v>
      </c>
      <c r="B16" s="21" t="s">
        <v>68</v>
      </c>
      <c r="C16" s="20" t="s">
        <v>72</v>
      </c>
      <c r="D16" s="20">
        <f t="shared" si="0"/>
        <v>9</v>
      </c>
      <c r="E16" s="24" t="s">
        <v>72</v>
      </c>
      <c r="F16" s="24">
        <f t="shared" si="1"/>
        <v>9</v>
      </c>
      <c r="G16" s="20" t="s">
        <v>75</v>
      </c>
      <c r="H16" s="22">
        <f t="shared" si="2"/>
        <v>7</v>
      </c>
      <c r="I16" s="22" t="s">
        <v>72</v>
      </c>
      <c r="J16" s="22">
        <f t="shared" si="3"/>
        <v>9</v>
      </c>
      <c r="K16" s="22" t="s">
        <v>72</v>
      </c>
      <c r="L16" s="22">
        <f t="shared" si="4"/>
        <v>9</v>
      </c>
      <c r="M16" s="22" t="s">
        <v>73</v>
      </c>
      <c r="N16" s="22">
        <f t="shared" si="5"/>
        <v>8</v>
      </c>
      <c r="O16" s="22">
        <f t="shared" si="10"/>
        <v>0</v>
      </c>
      <c r="P16" s="22">
        <f t="shared" si="11"/>
        <v>0</v>
      </c>
      <c r="Q16" s="22">
        <f t="shared" si="12"/>
        <v>0</v>
      </c>
      <c r="R16" s="22">
        <f t="shared" si="13"/>
        <v>0</v>
      </c>
      <c r="S16" s="22">
        <f t="shared" si="14"/>
        <v>0</v>
      </c>
      <c r="T16" s="22">
        <f t="shared" si="15"/>
        <v>0</v>
      </c>
      <c r="U16" s="22">
        <v>32</v>
      </c>
      <c r="V16" s="82">
        <f t="shared" si="6"/>
        <v>270</v>
      </c>
      <c r="W16" s="33">
        <f t="shared" si="7"/>
        <v>8.4375</v>
      </c>
      <c r="X16" s="22">
        <v>32</v>
      </c>
      <c r="Y16" s="22">
        <v>284</v>
      </c>
      <c r="Z16" s="32">
        <f t="shared" si="8"/>
        <v>8.65625</v>
      </c>
      <c r="AA16" s="23" t="str">
        <f t="shared" si="9"/>
        <v>-</v>
      </c>
    </row>
    <row r="17" spans="1:27" ht="45.75" customHeight="1" x14ac:dyDescent="0.2">
      <c r="A17" s="20">
        <v>11</v>
      </c>
      <c r="B17" s="21" t="s">
        <v>69</v>
      </c>
      <c r="C17" s="20" t="s">
        <v>73</v>
      </c>
      <c r="D17" s="20">
        <f t="shared" si="0"/>
        <v>8</v>
      </c>
      <c r="E17" s="24" t="s">
        <v>73</v>
      </c>
      <c r="F17" s="24">
        <f t="shared" si="1"/>
        <v>8</v>
      </c>
      <c r="G17" s="20" t="s">
        <v>73</v>
      </c>
      <c r="H17" s="22">
        <f t="shared" si="2"/>
        <v>8</v>
      </c>
      <c r="I17" s="22" t="s">
        <v>72</v>
      </c>
      <c r="J17" s="22">
        <f t="shared" si="3"/>
        <v>9</v>
      </c>
      <c r="K17" s="22" t="s">
        <v>75</v>
      </c>
      <c r="L17" s="22">
        <f t="shared" si="4"/>
        <v>7</v>
      </c>
      <c r="M17" s="22" t="s">
        <v>72</v>
      </c>
      <c r="N17" s="22">
        <f t="shared" si="5"/>
        <v>9</v>
      </c>
      <c r="O17" s="22">
        <f t="shared" si="10"/>
        <v>0</v>
      </c>
      <c r="P17" s="22">
        <f t="shared" si="11"/>
        <v>0</v>
      </c>
      <c r="Q17" s="22">
        <f t="shared" si="12"/>
        <v>0</v>
      </c>
      <c r="R17" s="22">
        <f t="shared" si="13"/>
        <v>0</v>
      </c>
      <c r="S17" s="22">
        <f t="shared" si="14"/>
        <v>0</v>
      </c>
      <c r="T17" s="22">
        <f t="shared" si="15"/>
        <v>0</v>
      </c>
      <c r="U17" s="22">
        <v>32</v>
      </c>
      <c r="V17" s="82">
        <f t="shared" si="6"/>
        <v>258</v>
      </c>
      <c r="W17" s="33">
        <f t="shared" si="7"/>
        <v>8.0625</v>
      </c>
      <c r="X17" s="22">
        <v>32</v>
      </c>
      <c r="Y17" s="22">
        <v>236</v>
      </c>
      <c r="Z17" s="32">
        <f t="shared" si="8"/>
        <v>7.71875</v>
      </c>
      <c r="AA17" s="23" t="str">
        <f t="shared" si="9"/>
        <v>-</v>
      </c>
    </row>
    <row r="18" spans="1:27" ht="17.45" customHeight="1" x14ac:dyDescent="0.35">
      <c r="A18" s="2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26"/>
      <c r="O18" s="26"/>
      <c r="P18" s="26"/>
      <c r="Q18" s="26"/>
      <c r="R18" s="26"/>
      <c r="S18" s="26"/>
      <c r="T18" s="26"/>
      <c r="U18" s="31"/>
      <c r="V18" s="31"/>
      <c r="W18" s="31"/>
      <c r="X18" s="26"/>
      <c r="Y18" s="26"/>
      <c r="Z18" s="26"/>
      <c r="AA18" s="26"/>
    </row>
    <row r="19" spans="1:27" ht="23.25" x14ac:dyDescent="0.35">
      <c r="A19" s="26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26"/>
      <c r="Y19" s="26"/>
      <c r="Z19" s="26"/>
      <c r="AA19" s="26"/>
    </row>
    <row r="20" spans="1:27" ht="23.25" x14ac:dyDescent="0.35">
      <c r="A20" s="26"/>
      <c r="B20" s="54"/>
      <c r="C20" s="54"/>
      <c r="D20" s="54"/>
      <c r="E20" s="54"/>
      <c r="F20" s="54"/>
      <c r="G20" s="54"/>
      <c r="H20" s="54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26"/>
      <c r="Y20" s="26"/>
      <c r="Z20" s="26"/>
      <c r="AA20" s="26"/>
    </row>
    <row r="21" spans="1:27" ht="23.25" x14ac:dyDescent="0.35">
      <c r="A21" s="26"/>
      <c r="B21" s="27"/>
      <c r="C21" s="27"/>
      <c r="D21" s="27"/>
      <c r="E21" s="27"/>
      <c r="F21" s="27"/>
      <c r="G21" s="27"/>
      <c r="H21" s="27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3.25" x14ac:dyDescent="0.35">
      <c r="A22" s="26"/>
      <c r="B22" s="27"/>
      <c r="C22" s="27"/>
      <c r="D22" s="27"/>
      <c r="E22" s="27"/>
      <c r="F22" s="27"/>
      <c r="G22" s="27"/>
      <c r="H22" s="27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3.25" x14ac:dyDescent="0.35">
      <c r="A23" s="26"/>
      <c r="B23" s="27"/>
      <c r="C23" s="27"/>
      <c r="D23" s="27"/>
      <c r="E23" s="27"/>
      <c r="F23" s="27"/>
      <c r="G23" s="27"/>
      <c r="H23" s="2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8.75" customHeight="1" x14ac:dyDescent="0.35">
      <c r="A24" s="26"/>
      <c r="B24" s="51" t="s">
        <v>11</v>
      </c>
      <c r="C24" s="51"/>
      <c r="D24" s="28"/>
      <c r="E24" s="28"/>
      <c r="F24" s="56" t="s">
        <v>12</v>
      </c>
      <c r="G24" s="57"/>
      <c r="H24" s="57"/>
      <c r="I24" s="29" t="s">
        <v>16</v>
      </c>
      <c r="J24" s="29"/>
      <c r="K24" s="28"/>
      <c r="L24" s="26"/>
      <c r="M24" s="58" t="s">
        <v>47</v>
      </c>
      <c r="N24" s="58"/>
      <c r="O24" s="58"/>
      <c r="P24" s="59"/>
      <c r="Q24" s="59"/>
      <c r="R24" s="59"/>
      <c r="S24" s="59"/>
      <c r="T24" s="59"/>
      <c r="U24" s="59"/>
      <c r="V24" s="26"/>
      <c r="W24" s="26"/>
      <c r="X24" s="43" t="s">
        <v>45</v>
      </c>
      <c r="Y24" s="43"/>
      <c r="AA24" s="26"/>
    </row>
    <row r="25" spans="1:27" ht="18.75" customHeight="1" x14ac:dyDescent="0.35">
      <c r="A25" s="26"/>
      <c r="B25" s="30"/>
      <c r="C25" s="30"/>
      <c r="D25" s="28"/>
      <c r="E25" s="28"/>
      <c r="F25" s="28"/>
      <c r="G25" s="30"/>
      <c r="H25" s="30"/>
      <c r="I25" s="28"/>
      <c r="J25" s="28"/>
      <c r="K25" s="28"/>
      <c r="L25" s="28"/>
      <c r="M25" s="28"/>
      <c r="N25" s="28"/>
      <c r="O25" s="28"/>
      <c r="P25" s="28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3.25" x14ac:dyDescent="0.35">
      <c r="A26" s="26"/>
      <c r="B26" s="30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 t="s">
        <v>10</v>
      </c>
      <c r="N26" s="28"/>
      <c r="O26" s="28"/>
      <c r="P26" s="28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3.25" x14ac:dyDescent="0.35">
      <c r="A27" s="51" t="s">
        <v>51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28"/>
      <c r="P27" s="28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3.25" x14ac:dyDescent="0.3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 t="s">
        <v>10</v>
      </c>
      <c r="V28" s="26"/>
      <c r="W28" s="26"/>
      <c r="X28" s="26"/>
      <c r="Y28" s="26"/>
      <c r="Z28" s="26"/>
      <c r="AA28" s="26"/>
    </row>
    <row r="29" spans="1:27" ht="23.25" x14ac:dyDescent="0.3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 t="s">
        <v>10</v>
      </c>
      <c r="X29" s="26"/>
      <c r="Y29" s="26"/>
      <c r="Z29" s="26"/>
      <c r="AA29" s="26"/>
    </row>
    <row r="32" spans="1:27" x14ac:dyDescent="0.2">
      <c r="V32" s="1" t="s">
        <v>10</v>
      </c>
    </row>
    <row r="34" spans="24:24" x14ac:dyDescent="0.2">
      <c r="X34" s="1" t="s">
        <v>10</v>
      </c>
    </row>
  </sheetData>
  <mergeCells count="35">
    <mergeCell ref="U4:U6"/>
    <mergeCell ref="M4:N4"/>
    <mergeCell ref="E5:F5"/>
    <mergeCell ref="G5:H5"/>
    <mergeCell ref="I5:J5"/>
    <mergeCell ref="K5:L5"/>
    <mergeCell ref="M5:N5"/>
    <mergeCell ref="O4:T5"/>
    <mergeCell ref="I4:J4"/>
    <mergeCell ref="K4:L4"/>
    <mergeCell ref="E4:F4"/>
    <mergeCell ref="A27:N27"/>
    <mergeCell ref="B24:C24"/>
    <mergeCell ref="B19:H19"/>
    <mergeCell ref="B20:H20"/>
    <mergeCell ref="I19:W19"/>
    <mergeCell ref="I20:W20"/>
    <mergeCell ref="F24:H24"/>
    <mergeCell ref="M24:U24"/>
    <mergeCell ref="X24:Y24"/>
    <mergeCell ref="A1:AA1"/>
    <mergeCell ref="A2:AA2"/>
    <mergeCell ref="A3:AA3"/>
    <mergeCell ref="B18:M18"/>
    <mergeCell ref="X4:Y4"/>
    <mergeCell ref="AA4:AA6"/>
    <mergeCell ref="X5:X6"/>
    <mergeCell ref="Y5:Y6"/>
    <mergeCell ref="A4:A6"/>
    <mergeCell ref="B4:B6"/>
    <mergeCell ref="C4:D4"/>
    <mergeCell ref="G4:H4"/>
    <mergeCell ref="V4:V6"/>
    <mergeCell ref="W4:W6"/>
    <mergeCell ref="C5:D5"/>
  </mergeCells>
  <printOptions horizontalCentered="1"/>
  <pageMargins left="0.35433070866141736" right="0.39370078740157483" top="0.31496062992125984" bottom="0.35433070866141736" header="0.39370078740157483" footer="0.31496062992125984"/>
  <pageSetup paperSize="5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23"/>
  <sheetViews>
    <sheetView tabSelected="1" view="pageBreakPreview" topLeftCell="A4" zoomScale="77" zoomScaleSheetLayoutView="77" workbookViewId="0">
      <selection activeCell="V7" sqref="V7"/>
    </sheetView>
  </sheetViews>
  <sheetFormatPr defaultColWidth="9.140625" defaultRowHeight="12.75" x14ac:dyDescent="0.2"/>
  <cols>
    <col min="1" max="1" width="6.7109375" style="4" customWidth="1"/>
    <col min="2" max="2" width="21.85546875" style="4" customWidth="1"/>
    <col min="3" max="4" width="12.5703125" style="4" customWidth="1"/>
    <col min="5" max="5" width="11.5703125" style="4" customWidth="1"/>
    <col min="6" max="6" width="11.7109375" style="4" customWidth="1"/>
    <col min="7" max="7" width="13.140625" style="4" customWidth="1"/>
    <col min="8" max="8" width="12" style="4" customWidth="1"/>
    <col min="9" max="9" width="13.42578125" style="4" customWidth="1"/>
    <col min="10" max="10" width="13.5703125" style="4" customWidth="1"/>
    <col min="11" max="11" width="12.7109375" style="4" customWidth="1"/>
    <col min="12" max="12" width="11.7109375" style="4" customWidth="1"/>
    <col min="13" max="13" width="10.7109375" style="4" customWidth="1"/>
    <col min="14" max="14" width="10.5703125" style="4" customWidth="1"/>
    <col min="15" max="15" width="0.140625" style="4" hidden="1" customWidth="1"/>
    <col min="16" max="20" width="9.140625" style="4" hidden="1" customWidth="1"/>
    <col min="21" max="21" width="8.5703125" style="4" customWidth="1"/>
    <col min="22" max="22" width="8.7109375" style="4" customWidth="1"/>
    <col min="23" max="23" width="10.140625" style="4" customWidth="1"/>
    <col min="24" max="24" width="8" style="4" customWidth="1"/>
    <col min="25" max="25" width="9.85546875" style="14" customWidth="1"/>
    <col min="26" max="26" width="10.42578125" style="14" customWidth="1"/>
    <col min="27" max="27" width="9.7109375" style="4" customWidth="1"/>
    <col min="28" max="16384" width="9.140625" style="4"/>
  </cols>
  <sheetData>
    <row r="1" spans="1:27" ht="17.45" customHeight="1" x14ac:dyDescent="0.2">
      <c r="A1" s="73" t="s">
        <v>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9.899999999999999" customHeight="1" x14ac:dyDescent="0.2">
      <c r="A2" s="44" t="s">
        <v>70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</row>
    <row r="3" spans="1:27" ht="17.45" customHeight="1" x14ac:dyDescent="0.2">
      <c r="A3" s="75" t="s">
        <v>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</row>
    <row r="4" spans="1:27" ht="30.75" customHeight="1" x14ac:dyDescent="0.2">
      <c r="A4" s="71" t="s">
        <v>79</v>
      </c>
      <c r="B4" s="64" t="s">
        <v>77</v>
      </c>
      <c r="C4" s="64" t="s">
        <v>33</v>
      </c>
      <c r="D4" s="64"/>
      <c r="E4" s="64" t="s">
        <v>34</v>
      </c>
      <c r="F4" s="64"/>
      <c r="G4" s="64" t="s">
        <v>35</v>
      </c>
      <c r="H4" s="64"/>
      <c r="I4" s="64" t="s">
        <v>36</v>
      </c>
      <c r="J4" s="64"/>
      <c r="K4" s="64" t="s">
        <v>49</v>
      </c>
      <c r="L4" s="64"/>
      <c r="M4" s="64" t="s">
        <v>52</v>
      </c>
      <c r="N4" s="64"/>
      <c r="O4" s="64" t="s">
        <v>1</v>
      </c>
      <c r="P4" s="72"/>
      <c r="Q4" s="72"/>
      <c r="R4" s="72"/>
      <c r="S4" s="72"/>
      <c r="T4" s="72"/>
      <c r="U4" s="64" t="s">
        <v>15</v>
      </c>
      <c r="V4" s="71" t="s">
        <v>2</v>
      </c>
      <c r="W4" s="71" t="s">
        <v>42</v>
      </c>
      <c r="X4" s="70" t="s">
        <v>17</v>
      </c>
      <c r="Y4" s="70"/>
      <c r="Z4" s="35" t="s">
        <v>18</v>
      </c>
      <c r="AA4" s="70" t="s">
        <v>19</v>
      </c>
    </row>
    <row r="5" spans="1:27" ht="51" customHeight="1" x14ac:dyDescent="0.2">
      <c r="A5" s="71"/>
      <c r="B5" s="71"/>
      <c r="C5" s="64" t="s">
        <v>38</v>
      </c>
      <c r="D5" s="64"/>
      <c r="E5" s="64" t="s">
        <v>39</v>
      </c>
      <c r="F5" s="64"/>
      <c r="G5" s="64" t="s">
        <v>40</v>
      </c>
      <c r="H5" s="64"/>
      <c r="I5" s="64" t="s">
        <v>41</v>
      </c>
      <c r="J5" s="64"/>
      <c r="K5" s="64" t="s">
        <v>50</v>
      </c>
      <c r="L5" s="64"/>
      <c r="M5" s="64" t="s">
        <v>53</v>
      </c>
      <c r="N5" s="64"/>
      <c r="O5" s="72"/>
      <c r="P5" s="72"/>
      <c r="Q5" s="72"/>
      <c r="R5" s="72"/>
      <c r="S5" s="72"/>
      <c r="T5" s="72"/>
      <c r="U5" s="64"/>
      <c r="V5" s="72"/>
      <c r="W5" s="71"/>
      <c r="X5" s="64" t="s">
        <v>15</v>
      </c>
      <c r="Y5" s="71" t="s">
        <v>2</v>
      </c>
      <c r="Z5" s="35" t="s">
        <v>20</v>
      </c>
      <c r="AA5" s="70"/>
    </row>
    <row r="6" spans="1:27" ht="20.25" customHeight="1" x14ac:dyDescent="0.2">
      <c r="A6" s="71"/>
      <c r="B6" s="71"/>
      <c r="C6" s="36" t="s">
        <v>3</v>
      </c>
      <c r="D6" s="36">
        <v>6</v>
      </c>
      <c r="E6" s="36" t="s">
        <v>3</v>
      </c>
      <c r="F6" s="36">
        <v>6</v>
      </c>
      <c r="G6" s="36" t="s">
        <v>3</v>
      </c>
      <c r="H6" s="36">
        <v>6</v>
      </c>
      <c r="I6" s="36" t="s">
        <v>3</v>
      </c>
      <c r="J6" s="36">
        <v>3</v>
      </c>
      <c r="K6" s="36" t="s">
        <v>3</v>
      </c>
      <c r="L6" s="36">
        <v>6</v>
      </c>
      <c r="M6" s="36" t="s">
        <v>3</v>
      </c>
      <c r="N6" s="36">
        <v>6</v>
      </c>
      <c r="O6" s="36" t="s">
        <v>4</v>
      </c>
      <c r="P6" s="36" t="s">
        <v>5</v>
      </c>
      <c r="Q6" s="36" t="s">
        <v>6</v>
      </c>
      <c r="R6" s="36" t="s">
        <v>7</v>
      </c>
      <c r="S6" s="36" t="s">
        <v>8</v>
      </c>
      <c r="T6" s="36" t="s">
        <v>9</v>
      </c>
      <c r="U6" s="64"/>
      <c r="V6" s="72"/>
      <c r="W6" s="71"/>
      <c r="X6" s="64"/>
      <c r="Y6" s="72"/>
      <c r="Z6" s="35" t="s">
        <v>37</v>
      </c>
      <c r="AA6" s="70"/>
    </row>
    <row r="7" spans="1:27" ht="40.5" customHeight="1" x14ac:dyDescent="0.2">
      <c r="A7" s="37">
        <v>1</v>
      </c>
      <c r="B7" s="9" t="s">
        <v>54</v>
      </c>
      <c r="C7" s="37" t="s">
        <v>73</v>
      </c>
      <c r="D7" s="37">
        <f t="shared" ref="D7:D11" si="0">IF(C7="AA",10, IF(C7="AB",9, IF(C7="BB",8, IF(C7="BC",7,IF(C7="CC",6, IF(C7="CD",5, IF(C7="DD",4,IF(C7="F",0))))))))</f>
        <v>8</v>
      </c>
      <c r="E7" s="37" t="s">
        <v>72</v>
      </c>
      <c r="F7" s="37">
        <f t="shared" ref="F7:F11" si="1">IF(E7="AA",10, IF(E7="AB",9, IF(E7="BB",8, IF(E7="BC",7,IF(E7="CC",6, IF(E7="CD",5, IF(E7="DD",4,IF(E7="F",0))))))))</f>
        <v>9</v>
      </c>
      <c r="G7" s="37" t="s">
        <v>75</v>
      </c>
      <c r="H7" s="38">
        <f t="shared" ref="H7:H11" si="2">IF(G7="AA",10, IF(G7="AB",9, IF(G7="BB",8, IF(G7="BC",7,IF(G7="CC",6, IF(G7="CD",5, IF(G7="DD",4,IF(G7="F",0))))))))</f>
        <v>7</v>
      </c>
      <c r="I7" s="38" t="s">
        <v>71</v>
      </c>
      <c r="J7" s="38">
        <f t="shared" ref="J7:J11" si="3">IF(I7="AA",10, IF(I7="AB",9, IF(I7="BB",8, IF(I7="BC",7,IF(I7="CC",6, IF(I7="CD",5, IF(I7="DD",4,IF(I7="F",0))))))))</f>
        <v>10</v>
      </c>
      <c r="K7" s="38" t="s">
        <v>73</v>
      </c>
      <c r="L7" s="38">
        <f t="shared" ref="L7:L11" si="4">IF(K7="AA",10, IF(K7="AB",9, IF(K7="BB",8, IF(K7="BC",7,IF(K7="CC",6, IF(K7="CD",5, IF(K7="DD",4,IF(K7="F",0))))))))</f>
        <v>8</v>
      </c>
      <c r="M7" s="38" t="s">
        <v>73</v>
      </c>
      <c r="N7" s="38">
        <f t="shared" ref="N7:N11" si="5">IF(M7="AA",10, IF(M7="AB",9, IF(M7="BB",8, IF(M7="BC",7,IF(M7="CC",6, IF(M7="CD",5, IF(M7="DD",4,IF(M7="F",0))))))))</f>
        <v>8</v>
      </c>
      <c r="O7" s="38">
        <f>IF(C7="",6,0)</f>
        <v>0</v>
      </c>
      <c r="P7" s="38">
        <f>IF(E7="",6,0)</f>
        <v>0</v>
      </c>
      <c r="Q7" s="38">
        <f>IF(G7="",6,0)</f>
        <v>0</v>
      </c>
      <c r="R7" s="38">
        <f>IF(I7="",2,0)</f>
        <v>0</v>
      </c>
      <c r="S7" s="38">
        <f>IF(K7="",6,0)</f>
        <v>0</v>
      </c>
      <c r="T7" s="38">
        <f>IF(M7="",6,0)</f>
        <v>0</v>
      </c>
      <c r="U7" s="38">
        <v>33</v>
      </c>
      <c r="V7" s="38">
        <f>(D7*6+F7*6+H7*6+J7*3+L7*6+N7*6)</f>
        <v>270</v>
      </c>
      <c r="W7" s="39">
        <f>V7/U7</f>
        <v>8.1818181818181817</v>
      </c>
      <c r="X7" s="38">
        <v>33</v>
      </c>
      <c r="Y7" s="38">
        <v>264</v>
      </c>
      <c r="Z7" s="41">
        <f>(V7+Y7)/(U7+X7)</f>
        <v>8.0909090909090917</v>
      </c>
      <c r="AA7" s="40" t="str">
        <f>IF(Z7&lt;6,"***", IF(Z7&gt;=6,"-"))</f>
        <v>-</v>
      </c>
    </row>
    <row r="8" spans="1:27" ht="40.5" customHeight="1" x14ac:dyDescent="0.2">
      <c r="A8" s="38">
        <v>2</v>
      </c>
      <c r="B8" s="9" t="s">
        <v>55</v>
      </c>
      <c r="C8" s="38" t="s">
        <v>74</v>
      </c>
      <c r="D8" s="38">
        <f t="shared" si="0"/>
        <v>6</v>
      </c>
      <c r="E8" s="38" t="s">
        <v>75</v>
      </c>
      <c r="F8" s="38">
        <f t="shared" si="1"/>
        <v>7</v>
      </c>
      <c r="G8" s="38" t="s">
        <v>73</v>
      </c>
      <c r="H8" s="38">
        <f t="shared" si="2"/>
        <v>8</v>
      </c>
      <c r="I8" s="38" t="s">
        <v>73</v>
      </c>
      <c r="J8" s="38">
        <f t="shared" si="3"/>
        <v>8</v>
      </c>
      <c r="K8" s="38" t="s">
        <v>73</v>
      </c>
      <c r="L8" s="38">
        <f t="shared" si="4"/>
        <v>8</v>
      </c>
      <c r="M8" s="38" t="s">
        <v>73</v>
      </c>
      <c r="N8" s="38">
        <f t="shared" si="5"/>
        <v>8</v>
      </c>
      <c r="O8" s="38">
        <f t="shared" ref="O8:O11" si="6">IF(C8="",6,0)</f>
        <v>0</v>
      </c>
      <c r="P8" s="38">
        <f t="shared" ref="P8:P11" si="7">IF(E8="",6,0)</f>
        <v>0</v>
      </c>
      <c r="Q8" s="38">
        <f t="shared" ref="Q8:Q11" si="8">IF(G8="",6,0)</f>
        <v>0</v>
      </c>
      <c r="R8" s="38">
        <f t="shared" ref="R8:R11" si="9">IF(I8="",2,0)</f>
        <v>0</v>
      </c>
      <c r="S8" s="38">
        <f t="shared" ref="S8:S11" si="10">IF(K8="",6,0)</f>
        <v>0</v>
      </c>
      <c r="T8" s="38">
        <f t="shared" ref="T8:T11" si="11">IF(M8="",6,0)</f>
        <v>0</v>
      </c>
      <c r="U8" s="38">
        <v>33</v>
      </c>
      <c r="V8" s="38">
        <f t="shared" ref="V8:V11" si="12">(D8*6+F8*6+H8*6+J8*3+L8*6+N8*6)</f>
        <v>246</v>
      </c>
      <c r="W8" s="39">
        <f t="shared" ref="W8:W11" si="13">V8/U8</f>
        <v>7.4545454545454541</v>
      </c>
      <c r="X8" s="38">
        <v>33</v>
      </c>
      <c r="Y8" s="38">
        <v>252</v>
      </c>
      <c r="Z8" s="41">
        <f t="shared" ref="Z8:Z11" si="14">(V8+Y8)/(U8+X8)</f>
        <v>7.5454545454545459</v>
      </c>
      <c r="AA8" s="40" t="str">
        <f t="shared" ref="AA8:AA11" si="15">IF(Z8&lt;6,"***", IF(Z8&gt;=6,"-"))</f>
        <v>-</v>
      </c>
    </row>
    <row r="9" spans="1:27" ht="42" customHeight="1" x14ac:dyDescent="0.2">
      <c r="A9" s="37">
        <v>3</v>
      </c>
      <c r="B9" s="9" t="s">
        <v>56</v>
      </c>
      <c r="C9" s="37" t="s">
        <v>71</v>
      </c>
      <c r="D9" s="37">
        <f t="shared" si="0"/>
        <v>10</v>
      </c>
      <c r="E9" s="37" t="s">
        <v>71</v>
      </c>
      <c r="F9" s="37">
        <f t="shared" si="1"/>
        <v>10</v>
      </c>
      <c r="G9" s="37" t="s">
        <v>72</v>
      </c>
      <c r="H9" s="38">
        <f t="shared" si="2"/>
        <v>9</v>
      </c>
      <c r="I9" s="38" t="s">
        <v>73</v>
      </c>
      <c r="J9" s="38">
        <f t="shared" si="3"/>
        <v>8</v>
      </c>
      <c r="K9" s="38" t="s">
        <v>71</v>
      </c>
      <c r="L9" s="38">
        <f t="shared" si="4"/>
        <v>10</v>
      </c>
      <c r="M9" s="38" t="s">
        <v>71</v>
      </c>
      <c r="N9" s="38">
        <f t="shared" si="5"/>
        <v>10</v>
      </c>
      <c r="O9" s="38">
        <f t="shared" si="6"/>
        <v>0</v>
      </c>
      <c r="P9" s="38">
        <f t="shared" si="7"/>
        <v>0</v>
      </c>
      <c r="Q9" s="38">
        <f t="shared" si="8"/>
        <v>0</v>
      </c>
      <c r="R9" s="38">
        <f t="shared" si="9"/>
        <v>0</v>
      </c>
      <c r="S9" s="38">
        <f t="shared" si="10"/>
        <v>0</v>
      </c>
      <c r="T9" s="38">
        <f t="shared" si="11"/>
        <v>0</v>
      </c>
      <c r="U9" s="38">
        <v>33</v>
      </c>
      <c r="V9" s="38">
        <f t="shared" si="12"/>
        <v>318</v>
      </c>
      <c r="W9" s="39">
        <f t="shared" si="13"/>
        <v>9.6363636363636367</v>
      </c>
      <c r="X9" s="38">
        <v>33</v>
      </c>
      <c r="Y9" s="38">
        <v>288</v>
      </c>
      <c r="Z9" s="41">
        <f t="shared" si="14"/>
        <v>9.1818181818181817</v>
      </c>
      <c r="AA9" s="40" t="str">
        <f t="shared" si="15"/>
        <v>-</v>
      </c>
    </row>
    <row r="10" spans="1:27" ht="41.25" customHeight="1" x14ac:dyDescent="0.2">
      <c r="A10" s="38">
        <v>4</v>
      </c>
      <c r="B10" s="19" t="s">
        <v>57</v>
      </c>
      <c r="C10" s="37" t="s">
        <v>73</v>
      </c>
      <c r="D10" s="37">
        <f t="shared" si="0"/>
        <v>8</v>
      </c>
      <c r="E10" s="37" t="s">
        <v>73</v>
      </c>
      <c r="F10" s="37">
        <f t="shared" si="1"/>
        <v>8</v>
      </c>
      <c r="G10" s="37" t="s">
        <v>75</v>
      </c>
      <c r="H10" s="38">
        <f t="shared" si="2"/>
        <v>7</v>
      </c>
      <c r="I10" s="38" t="s">
        <v>71</v>
      </c>
      <c r="J10" s="38">
        <f t="shared" si="3"/>
        <v>10</v>
      </c>
      <c r="K10" s="38" t="s">
        <v>73</v>
      </c>
      <c r="L10" s="38">
        <f t="shared" si="4"/>
        <v>8</v>
      </c>
      <c r="M10" s="38" t="s">
        <v>72</v>
      </c>
      <c r="N10" s="38">
        <f t="shared" si="5"/>
        <v>9</v>
      </c>
      <c r="O10" s="38">
        <f t="shared" si="6"/>
        <v>0</v>
      </c>
      <c r="P10" s="38">
        <f t="shared" si="7"/>
        <v>0</v>
      </c>
      <c r="Q10" s="38">
        <f t="shared" si="8"/>
        <v>0</v>
      </c>
      <c r="R10" s="38">
        <f t="shared" si="9"/>
        <v>0</v>
      </c>
      <c r="S10" s="38">
        <f t="shared" si="10"/>
        <v>0</v>
      </c>
      <c r="T10" s="38">
        <f t="shared" si="11"/>
        <v>0</v>
      </c>
      <c r="U10" s="38">
        <v>33</v>
      </c>
      <c r="V10" s="38">
        <f t="shared" si="12"/>
        <v>270</v>
      </c>
      <c r="W10" s="39">
        <f t="shared" si="13"/>
        <v>8.1818181818181817</v>
      </c>
      <c r="X10" s="38">
        <v>33</v>
      </c>
      <c r="Y10" s="38">
        <v>228</v>
      </c>
      <c r="Z10" s="41">
        <f t="shared" si="14"/>
        <v>7.5454545454545459</v>
      </c>
      <c r="AA10" s="40" t="str">
        <f t="shared" si="15"/>
        <v>-</v>
      </c>
    </row>
    <row r="11" spans="1:27" ht="40.5" customHeight="1" x14ac:dyDescent="0.2">
      <c r="A11" s="37">
        <v>5</v>
      </c>
      <c r="B11" s="19" t="s">
        <v>58</v>
      </c>
      <c r="C11" s="37" t="s">
        <v>75</v>
      </c>
      <c r="D11" s="37">
        <f t="shared" si="0"/>
        <v>7</v>
      </c>
      <c r="E11" s="37" t="s">
        <v>76</v>
      </c>
      <c r="F11" s="37">
        <f t="shared" si="1"/>
        <v>5</v>
      </c>
      <c r="G11" s="37" t="s">
        <v>73</v>
      </c>
      <c r="H11" s="38">
        <f t="shared" si="2"/>
        <v>8</v>
      </c>
      <c r="I11" s="38" t="s">
        <v>75</v>
      </c>
      <c r="J11" s="38">
        <f t="shared" si="3"/>
        <v>7</v>
      </c>
      <c r="K11" s="38" t="s">
        <v>75</v>
      </c>
      <c r="L11" s="38">
        <f t="shared" si="4"/>
        <v>7</v>
      </c>
      <c r="M11" s="38" t="s">
        <v>74</v>
      </c>
      <c r="N11" s="38">
        <f t="shared" si="5"/>
        <v>6</v>
      </c>
      <c r="O11" s="38">
        <f t="shared" si="6"/>
        <v>0</v>
      </c>
      <c r="P11" s="38">
        <f t="shared" si="7"/>
        <v>0</v>
      </c>
      <c r="Q11" s="38">
        <f t="shared" si="8"/>
        <v>0</v>
      </c>
      <c r="R11" s="38">
        <f t="shared" si="9"/>
        <v>0</v>
      </c>
      <c r="S11" s="38">
        <f t="shared" si="10"/>
        <v>0</v>
      </c>
      <c r="T11" s="38">
        <f t="shared" si="11"/>
        <v>0</v>
      </c>
      <c r="U11" s="38">
        <v>33</v>
      </c>
      <c r="V11" s="38">
        <f t="shared" si="12"/>
        <v>219</v>
      </c>
      <c r="W11" s="39">
        <f t="shared" si="13"/>
        <v>6.6363636363636367</v>
      </c>
      <c r="X11" s="38">
        <v>33</v>
      </c>
      <c r="Y11" s="38">
        <v>252</v>
      </c>
      <c r="Z11" s="41">
        <f t="shared" si="14"/>
        <v>7.1363636363636367</v>
      </c>
      <c r="AA11" s="40" t="str">
        <f t="shared" si="15"/>
        <v>-</v>
      </c>
    </row>
    <row r="12" spans="1:27" ht="33" customHeight="1" x14ac:dyDescent="0.25">
      <c r="A12" s="10"/>
      <c r="B12" s="69"/>
      <c r="C12" s="69"/>
      <c r="D12" s="69"/>
      <c r="E12" s="69"/>
      <c r="F12" s="69"/>
      <c r="G12" s="69"/>
      <c r="H12" s="69"/>
      <c r="I12" s="69"/>
      <c r="J12" s="69"/>
      <c r="K12" s="2"/>
      <c r="L12" s="11"/>
      <c r="M12" s="2"/>
      <c r="N12" s="11"/>
      <c r="O12" s="2"/>
      <c r="P12" s="2"/>
      <c r="Q12" s="2"/>
      <c r="R12" s="2"/>
      <c r="S12" s="2"/>
      <c r="T12" s="2"/>
      <c r="U12" s="11"/>
      <c r="V12" s="11"/>
      <c r="W12" s="12"/>
      <c r="X12" s="13"/>
    </row>
    <row r="13" spans="1:27" ht="48" customHeight="1" x14ac:dyDescent="0.25">
      <c r="A13" s="3"/>
      <c r="B13" s="65" t="s">
        <v>11</v>
      </c>
      <c r="C13" s="65"/>
      <c r="D13" s="6"/>
      <c r="E13" s="6"/>
      <c r="F13" s="66" t="s">
        <v>12</v>
      </c>
      <c r="G13" s="67"/>
      <c r="H13" s="67"/>
      <c r="I13" s="68" t="s">
        <v>16</v>
      </c>
      <c r="J13" s="59"/>
      <c r="K13" s="59"/>
      <c r="L13" s="62" t="s">
        <v>47</v>
      </c>
      <c r="M13" s="62"/>
      <c r="N13" s="62"/>
      <c r="O13" s="62"/>
      <c r="P13" s="18"/>
      <c r="Q13" s="18"/>
      <c r="R13" s="18"/>
      <c r="S13" s="18"/>
      <c r="T13" s="18"/>
      <c r="U13" s="18"/>
      <c r="V13" s="18"/>
      <c r="W13" s="7"/>
      <c r="X13" s="62" t="s">
        <v>45</v>
      </c>
      <c r="Y13" s="62"/>
    </row>
    <row r="14" spans="1:27" ht="18" x14ac:dyDescent="0.25">
      <c r="A14" s="3"/>
      <c r="B14" s="8"/>
      <c r="C14" s="8"/>
      <c r="D14" s="6"/>
      <c r="E14" s="6"/>
      <c r="F14" s="6"/>
      <c r="G14" s="8"/>
      <c r="H14" s="8"/>
      <c r="I14" s="6"/>
      <c r="J14" s="6"/>
      <c r="K14" s="6"/>
      <c r="L14" s="6"/>
      <c r="M14" s="6"/>
      <c r="N14" s="6"/>
      <c r="O14" s="6"/>
      <c r="P14" s="6"/>
      <c r="Q14" s="5"/>
      <c r="R14" s="5"/>
      <c r="S14" s="5"/>
      <c r="T14" s="5"/>
      <c r="U14" s="5"/>
      <c r="V14" s="5"/>
      <c r="W14" s="3"/>
      <c r="X14" s="3"/>
    </row>
    <row r="15" spans="1:27" ht="15" customHeight="1" x14ac:dyDescent="0.2">
      <c r="A15" s="66" t="s">
        <v>46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"/>
      <c r="O15" s="6"/>
      <c r="P15" s="6"/>
      <c r="Q15" s="5"/>
      <c r="R15" s="5"/>
      <c r="S15" s="5"/>
      <c r="T15" s="5"/>
      <c r="U15" s="5"/>
      <c r="V15" s="5"/>
      <c r="W15" s="1"/>
      <c r="X15" s="1"/>
    </row>
    <row r="16" spans="1:27" ht="15" x14ac:dyDescent="0.2">
      <c r="A16" s="1"/>
      <c r="B16" s="65" t="s">
        <v>48</v>
      </c>
      <c r="C16" s="65"/>
      <c r="D16" s="65"/>
      <c r="E16" s="65"/>
      <c r="F16" s="65"/>
      <c r="G16" s="65"/>
      <c r="H16" s="65"/>
      <c r="I16" s="65"/>
      <c r="L16" s="6"/>
      <c r="M16" s="6"/>
      <c r="N16" s="6"/>
      <c r="O16" s="6"/>
      <c r="P16" s="6"/>
      <c r="Q16" s="5"/>
      <c r="R16" s="5"/>
      <c r="S16" s="5"/>
      <c r="T16" s="5"/>
      <c r="U16" s="5"/>
      <c r="V16" s="5"/>
      <c r="W16" s="1"/>
      <c r="X16" s="1"/>
    </row>
    <row r="17" spans="2:22" ht="12.75" customHeight="1" x14ac:dyDescent="0.2">
      <c r="B17" s="65"/>
      <c r="C17" s="65"/>
      <c r="D17" s="65"/>
      <c r="E17" s="65"/>
      <c r="F17" s="65"/>
      <c r="G17" s="65"/>
      <c r="H17" s="65"/>
      <c r="I17" s="65"/>
      <c r="J17" s="1"/>
      <c r="K17" s="63"/>
      <c r="L17" s="59"/>
      <c r="M17" s="59"/>
      <c r="N17" s="1"/>
      <c r="O17" s="1"/>
      <c r="P17" s="1"/>
      <c r="Q17" s="1"/>
      <c r="R17" s="1"/>
      <c r="S17" s="1"/>
      <c r="T17" s="1"/>
      <c r="U17" s="1" t="s">
        <v>10</v>
      </c>
      <c r="V17" s="1"/>
    </row>
    <row r="18" spans="2:2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2:22" x14ac:dyDescent="0.2">
      <c r="E19" s="16" t="s">
        <v>10</v>
      </c>
      <c r="N19" s="17" t="s">
        <v>10</v>
      </c>
    </row>
    <row r="23" spans="2:22" x14ac:dyDescent="0.2">
      <c r="F23" s="16" t="s">
        <v>10</v>
      </c>
    </row>
  </sheetData>
  <mergeCells count="34">
    <mergeCell ref="K4:L4"/>
    <mergeCell ref="L13:O13"/>
    <mergeCell ref="B13:C13"/>
    <mergeCell ref="A1:AA1"/>
    <mergeCell ref="A2:AA2"/>
    <mergeCell ref="A3:AA3"/>
    <mergeCell ref="M4:N4"/>
    <mergeCell ref="X4:Y4"/>
    <mergeCell ref="A4:A6"/>
    <mergeCell ref="O4:T5"/>
    <mergeCell ref="V4:V6"/>
    <mergeCell ref="W4:W6"/>
    <mergeCell ref="C5:D5"/>
    <mergeCell ref="E5:F5"/>
    <mergeCell ref="B4:B6"/>
    <mergeCell ref="C4:D4"/>
    <mergeCell ref="AA4:AA6"/>
    <mergeCell ref="X5:X6"/>
    <mergeCell ref="Y5:Y6"/>
    <mergeCell ref="U4:U6"/>
    <mergeCell ref="M5:N5"/>
    <mergeCell ref="G4:H4"/>
    <mergeCell ref="B12:J12"/>
    <mergeCell ref="G5:H5"/>
    <mergeCell ref="I5:J5"/>
    <mergeCell ref="F13:H13"/>
    <mergeCell ref="I4:J4"/>
    <mergeCell ref="E4:F4"/>
    <mergeCell ref="X13:Y13"/>
    <mergeCell ref="K17:M17"/>
    <mergeCell ref="K5:L5"/>
    <mergeCell ref="B16:I17"/>
    <mergeCell ref="A15:M15"/>
    <mergeCell ref="I13:K13"/>
  </mergeCells>
  <printOptions horizontalCentered="1"/>
  <pageMargins left="0.35433070866141736" right="0.35433070866141736" top="0.51181102362204722" bottom="0.39370078740157483" header="0.39370078740157483" footer="0.27559055118110237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2nd sem PESE</vt:lpstr>
      <vt:lpstr>2nd sem CIA</vt:lpstr>
      <vt:lpstr>'2nd sem CIA'!Print_Area</vt:lpstr>
      <vt:lpstr>'2nd sem PESE'!Print_Area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2016-05-31T04:46:16Z</cp:lastPrinted>
  <dcterms:created xsi:type="dcterms:W3CDTF">2001-12-31T20:45:48Z</dcterms:created>
  <dcterms:modified xsi:type="dcterms:W3CDTF">2016-05-31T04:48:59Z</dcterms:modified>
</cp:coreProperties>
</file>